
<file path=[Content_Types].xml><?xml version="1.0" encoding="utf-8"?>
<Types xmlns="http://schemas.openxmlformats.org/package/2006/content-types">
  <Default Extension="bin" ContentType="application/vnd.openxmlformats-officedocument.spreadsheetml.printerSettings"/>
  <Default Extension="jpeg" ContentType="image/jpeg"/>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ecbue03\ENACOM_FS6\DNCRyS\Dirección de Planificación Económica\Indicadores\Servicios Postales\Formularios Estadísticos\"/>
    </mc:Choice>
  </mc:AlternateContent>
  <bookViews>
    <workbookView xWindow="0" yWindow="0" windowWidth="15480" windowHeight="10995"/>
  </bookViews>
  <sheets>
    <sheet name="Hoja1" sheetId="1" r:id="rId1"/>
    <sheet name="Hoja2" sheetId="2" r:id="rId2"/>
    <sheet name="Hoja3" sheetId="3" r:id="rId3"/>
  </sheets>
  <definedNames>
    <definedName name="_xlnm.Print_Area" localSheetId="0">Hoja1!$A$1:$K$236</definedName>
  </definedNames>
  <calcPr calcId="162913"/>
</workbook>
</file>

<file path=xl/calcChain.xml><?xml version="1.0" encoding="utf-8"?>
<calcChain xmlns="http://schemas.openxmlformats.org/spreadsheetml/2006/main">
  <c r="I225" i="1" l="1"/>
  <c r="H198" i="1"/>
  <c r="G45" i="1"/>
  <c r="G68" i="1"/>
  <c r="G67" i="1"/>
  <c r="H162" i="1"/>
  <c r="H163" i="1"/>
  <c r="E219" i="1"/>
  <c r="K227" i="1" s="1"/>
  <c r="E215" i="1"/>
  <c r="E213" i="1"/>
  <c r="E212" i="1"/>
  <c r="J96" i="1"/>
  <c r="K96" i="1"/>
  <c r="G96" i="1"/>
  <c r="H96" i="1"/>
  <c r="I96" i="1"/>
  <c r="F96" i="1"/>
  <c r="K226" i="1"/>
  <c r="J226" i="1"/>
  <c r="G89" i="1"/>
  <c r="G92" i="1"/>
  <c r="H89" i="1"/>
  <c r="H92" i="1" s="1"/>
  <c r="H93" i="1" s="1"/>
  <c r="I89" i="1"/>
  <c r="I92" i="1"/>
  <c r="J89" i="1"/>
  <c r="J92" i="1"/>
  <c r="K89" i="1"/>
  <c r="F89" i="1"/>
  <c r="F92" i="1"/>
  <c r="K162" i="1"/>
  <c r="K163" i="1"/>
  <c r="J185" i="1"/>
  <c r="H186" i="1"/>
  <c r="I227" i="1"/>
  <c r="H227" i="1"/>
  <c r="K45" i="1"/>
  <c r="I45" i="1"/>
  <c r="J136" i="1"/>
  <c r="J145" i="1" s="1"/>
  <c r="J147" i="1" s="1"/>
  <c r="H136" i="1"/>
  <c r="H145" i="1" s="1"/>
  <c r="H147" i="1" s="1"/>
  <c r="F136" i="1"/>
  <c r="F145" i="1" s="1"/>
  <c r="F45" i="1"/>
  <c r="F46" i="1" s="1"/>
  <c r="F47" i="1" s="1"/>
  <c r="H45" i="1"/>
  <c r="J45" i="1"/>
  <c r="C21" i="1"/>
  <c r="D25" i="1"/>
  <c r="H25" i="1"/>
  <c r="F38" i="1"/>
  <c r="H38" i="1"/>
  <c r="J38" i="1"/>
  <c r="F51" i="1"/>
  <c r="H51" i="1"/>
  <c r="J51" i="1"/>
  <c r="F56" i="1"/>
  <c r="H56" i="1"/>
  <c r="J56" i="1"/>
  <c r="F73" i="1"/>
  <c r="H73" i="1"/>
  <c r="J73" i="1"/>
  <c r="I103" i="1"/>
  <c r="K103" i="1"/>
  <c r="I106" i="1"/>
  <c r="J109" i="1"/>
  <c r="F116" i="1"/>
  <c r="F125" i="1" s="1"/>
  <c r="H116" i="1"/>
  <c r="H125" i="1" s="1"/>
  <c r="J116" i="1"/>
  <c r="J125" i="1"/>
  <c r="F158" i="1"/>
  <c r="H161" i="1"/>
  <c r="K161" i="1"/>
  <c r="H164" i="1"/>
  <c r="K164" i="1"/>
  <c r="H165" i="1"/>
  <c r="K165" i="1"/>
  <c r="H166" i="1"/>
  <c r="K166" i="1"/>
  <c r="H167" i="1"/>
  <c r="K167" i="1"/>
  <c r="H168" i="1"/>
  <c r="K168" i="1"/>
  <c r="H169" i="1"/>
  <c r="K169" i="1"/>
  <c r="H170" i="1"/>
  <c r="K170" i="1"/>
  <c r="H171" i="1"/>
  <c r="K171" i="1"/>
  <c r="H172" i="1"/>
  <c r="K172" i="1"/>
  <c r="H173" i="1"/>
  <c r="K173" i="1"/>
  <c r="H174" i="1"/>
  <c r="K174" i="1"/>
  <c r="H175" i="1"/>
  <c r="K175" i="1"/>
  <c r="H176" i="1"/>
  <c r="K176" i="1"/>
  <c r="H177" i="1"/>
  <c r="K177" i="1"/>
  <c r="H178" i="1"/>
  <c r="K178" i="1"/>
  <c r="H179" i="1"/>
  <c r="K179" i="1"/>
  <c r="H180" i="1"/>
  <c r="K180" i="1"/>
  <c r="H181" i="1"/>
  <c r="K181" i="1"/>
  <c r="H182" i="1"/>
  <c r="K182" i="1"/>
  <c r="H183" i="1"/>
  <c r="K183" i="1"/>
  <c r="H184" i="1"/>
  <c r="K184" i="1"/>
  <c r="D185" i="1"/>
  <c r="E185" i="1"/>
  <c r="F185" i="1"/>
  <c r="H185" i="1" s="1"/>
  <c r="F187" i="1" s="1"/>
  <c r="I185" i="1"/>
  <c r="J189" i="1"/>
  <c r="H225" i="1"/>
  <c r="H226" i="1"/>
  <c r="I226" i="1"/>
  <c r="J234" i="1"/>
  <c r="G185" i="1"/>
  <c r="J227" i="1"/>
  <c r="J46" i="1"/>
  <c r="H46" i="1"/>
  <c r="J225" i="1"/>
  <c r="K225" i="1"/>
  <c r="F57" i="1"/>
  <c r="K185" i="1"/>
  <c r="F93" i="1"/>
  <c r="F146" i="1" l="1"/>
  <c r="F147" i="1"/>
  <c r="H127" i="1"/>
  <c r="F126" i="1"/>
  <c r="K92" i="1"/>
  <c r="J93" i="1" s="1"/>
  <c r="F94" i="1" s="1"/>
  <c r="I187" i="1" l="1"/>
  <c r="K186" i="1"/>
  <c r="F127" i="1"/>
  <c r="J127" i="1"/>
</calcChain>
</file>

<file path=xl/sharedStrings.xml><?xml version="1.0" encoding="utf-8"?>
<sst xmlns="http://schemas.openxmlformats.org/spreadsheetml/2006/main" count="363" uniqueCount="256">
  <si>
    <t>N° DE PRESTADOR</t>
  </si>
  <si>
    <t>RAZÓN SOCIAL</t>
  </si>
  <si>
    <t>DNI DEL RESPONSABLE</t>
  </si>
  <si>
    <t>FIRMA Y ACLARACIÓN DEL RESPONSABLE</t>
  </si>
  <si>
    <t>FECHA DE PRESENTACIÓN FORMAL DEL FORMULARIO</t>
  </si>
  <si>
    <t>CÓDIGO</t>
  </si>
  <si>
    <t>OCASIONALES</t>
  </si>
  <si>
    <t>PACTADOS</t>
  </si>
  <si>
    <t>IVA SOBRE TOTAL DE VENTAS</t>
  </si>
  <si>
    <t>SUBTOTAL MENSUAL</t>
  </si>
  <si>
    <t>TOTAL TRIMESTRE</t>
  </si>
  <si>
    <t>COMPRAS EN PESOS</t>
  </si>
  <si>
    <t>2.1</t>
  </si>
  <si>
    <t>2.2.1</t>
  </si>
  <si>
    <t>2.2.2</t>
  </si>
  <si>
    <t>2.3</t>
  </si>
  <si>
    <t>2.4</t>
  </si>
  <si>
    <t>2.5.1</t>
  </si>
  <si>
    <t>2.5.2</t>
  </si>
  <si>
    <t>2.6</t>
  </si>
  <si>
    <t>2.7</t>
  </si>
  <si>
    <t>2.8</t>
  </si>
  <si>
    <t>2.9</t>
  </si>
  <si>
    <t>2.10</t>
  </si>
  <si>
    <t>2.11</t>
  </si>
  <si>
    <t>2.13</t>
  </si>
  <si>
    <t>2.15</t>
  </si>
  <si>
    <t>2.17</t>
  </si>
  <si>
    <t>2.18</t>
  </si>
  <si>
    <t>CARTAS SIMPLE</t>
  </si>
  <si>
    <t>CARTAS CONTROL CON FIRMA EN PLANILLA</t>
  </si>
  <si>
    <t>CARTAS CONTROL CON AVISO DE RETORNO</t>
  </si>
  <si>
    <t>CARTAS EXPRESO</t>
  </si>
  <si>
    <t>CARTAS FACTURA</t>
  </si>
  <si>
    <t>TARJETAS DE CRÉDITO</t>
  </si>
  <si>
    <t>CARTA CONFRONTE</t>
  </si>
  <si>
    <t>CARTA DOCUMENTO</t>
  </si>
  <si>
    <t>PAQUETES</t>
  </si>
  <si>
    <t>COURIERS DE SALIDA</t>
  </si>
  <si>
    <t>CASILLA DE CORREO</t>
  </si>
  <si>
    <t>COURIERS DE ENTRADA</t>
  </si>
  <si>
    <t>TELEGRAMAS SIMPLES</t>
  </si>
  <si>
    <t>TELEGRAMAS COLACIONADOS</t>
  </si>
  <si>
    <t>FINISHING POSTAL: ENSOBRADO, ETIQUETADO, DOBLADO, INTERCALADO</t>
  </si>
  <si>
    <t>INFORMACIÓN AL FINAL DEL TRIMESTRE</t>
  </si>
  <si>
    <t>2.20</t>
  </si>
  <si>
    <t>OPERATIVO (CAMINANTES,CLASIFICADORES Y SUPERVISORES)</t>
  </si>
  <si>
    <t>TOTAL DEL PERSONAL (SUMA 2.20 Y 2.21)</t>
  </si>
  <si>
    <t>RESTO DE PERSONAL</t>
  </si>
  <si>
    <t>II</t>
  </si>
  <si>
    <t>III</t>
  </si>
  <si>
    <t xml:space="preserve"> TOTAL DE ENVÍOS (EN UNIDADES)</t>
  </si>
  <si>
    <t>RESTO DE AMÉRICA DEL SUR</t>
  </si>
  <si>
    <t>MERCOSUR</t>
  </si>
  <si>
    <t>AMÉRICA CENTRAL</t>
  </si>
  <si>
    <t>AMÉRICA DEL NORTE</t>
  </si>
  <si>
    <t>EUROPA</t>
  </si>
  <si>
    <t>ÁFRICA</t>
  </si>
  <si>
    <t>ASIA</t>
  </si>
  <si>
    <t>OCEANÍA</t>
  </si>
  <si>
    <t>3.1</t>
  </si>
  <si>
    <t>3.2</t>
  </si>
  <si>
    <t>3.3</t>
  </si>
  <si>
    <t>3.4</t>
  </si>
  <si>
    <t>3.5</t>
  </si>
  <si>
    <t>3.6</t>
  </si>
  <si>
    <t>3.7</t>
  </si>
  <si>
    <t>3.8</t>
  </si>
  <si>
    <t>TOTAL DE ENVÍOS (EN UNIDADES)*</t>
  </si>
  <si>
    <t>VENTAS SIN IVA
(EN PESOS)</t>
  </si>
  <si>
    <t>PRODUCCIÓN POSTAL
(UNIDADES)</t>
  </si>
  <si>
    <t>IV</t>
  </si>
  <si>
    <t>PROVINCIA</t>
  </si>
  <si>
    <t>BOCAS DE IMPOSICIÓN
(INDICAR CANTIDAD)</t>
  </si>
  <si>
    <t>4.1</t>
  </si>
  <si>
    <t>4.2</t>
  </si>
  <si>
    <t>4.3</t>
  </si>
  <si>
    <t>4.4</t>
  </si>
  <si>
    <t>4.5</t>
  </si>
  <si>
    <t>4.6</t>
  </si>
  <si>
    <t>4.7</t>
  </si>
  <si>
    <t>4.8</t>
  </si>
  <si>
    <t>4.9</t>
  </si>
  <si>
    <t>4.10</t>
  </si>
  <si>
    <t>4.11</t>
  </si>
  <si>
    <t>4.12</t>
  </si>
  <si>
    <t>4.13</t>
  </si>
  <si>
    <t>4.14</t>
  </si>
  <si>
    <t>4.15</t>
  </si>
  <si>
    <t>4.16</t>
  </si>
  <si>
    <t>4.17</t>
  </si>
  <si>
    <t>4.18</t>
  </si>
  <si>
    <t>4.19</t>
  </si>
  <si>
    <t>4.20</t>
  </si>
  <si>
    <t>4.21</t>
  </si>
  <si>
    <t>4.22</t>
  </si>
  <si>
    <t>4.23</t>
  </si>
  <si>
    <t>4.24</t>
  </si>
  <si>
    <t>BUENOS AIRES (PROVINCIA)</t>
  </si>
  <si>
    <t>CÓRDOBA</t>
  </si>
  <si>
    <t>SANTA FE</t>
  </si>
  <si>
    <t>MENDOZA</t>
  </si>
  <si>
    <t>SAN JUAN</t>
  </si>
  <si>
    <t>SAN LUIS</t>
  </si>
  <si>
    <t>TUCUMÁN</t>
  </si>
  <si>
    <t>SALTA</t>
  </si>
  <si>
    <t>JUJUY</t>
  </si>
  <si>
    <t>LA RIOJA</t>
  </si>
  <si>
    <t>CATAMARCA</t>
  </si>
  <si>
    <t>CHACO</t>
  </si>
  <si>
    <t>FORMOSA</t>
  </si>
  <si>
    <t>MISIONES</t>
  </si>
  <si>
    <t>CORRIENTES</t>
  </si>
  <si>
    <t>ENTRE RÍOS</t>
  </si>
  <si>
    <t>LA PAMPA</t>
  </si>
  <si>
    <t>NEUQUÉN</t>
  </si>
  <si>
    <t>RÍO NEGRO</t>
  </si>
  <si>
    <t>CHUBUT</t>
  </si>
  <si>
    <t>SANTA CRUZ</t>
  </si>
  <si>
    <t>TIERRA DEL FUEGO</t>
  </si>
  <si>
    <t>TOTAL
MIV</t>
  </si>
  <si>
    <t>PRECIOS PROMEDIO POR UNIDAD</t>
  </si>
  <si>
    <t>5.1</t>
  </si>
  <si>
    <t>5.2.1</t>
  </si>
  <si>
    <t>5.2.2</t>
  </si>
  <si>
    <t>5.3</t>
  </si>
  <si>
    <t>5.4</t>
  </si>
  <si>
    <t>5.5.1</t>
  </si>
  <si>
    <t>5.5.2</t>
  </si>
  <si>
    <t>5.6</t>
  </si>
  <si>
    <t>5.7</t>
  </si>
  <si>
    <t>5.8</t>
  </si>
  <si>
    <t>5.9</t>
  </si>
  <si>
    <t>5.10</t>
  </si>
  <si>
    <t>5.11</t>
  </si>
  <si>
    <t>5.13</t>
  </si>
  <si>
    <t>5.17</t>
  </si>
  <si>
    <t>OBSERVACIONES Y SUGERENCIAS</t>
  </si>
  <si>
    <t>ENVÍOS (EN UNIDADES)</t>
  </si>
  <si>
    <t>MÓDULO II - PRODUCCION POSTAL, TELEGRAFICA Y DE SERVICIOS MONETARIOS</t>
  </si>
  <si>
    <t>IVA SOBRE 1.3</t>
  </si>
  <si>
    <t>IVA SOBRE 1.5</t>
  </si>
  <si>
    <t>TELÉFONO DE CONTACTO</t>
  </si>
  <si>
    <t>MAIL DE CONTACTO</t>
  </si>
  <si>
    <t>FORMULARIO CONFECCIONADO POR:</t>
  </si>
  <si>
    <t>COMPRAS DE BIENES DE USO DESTINADOS A LOS SERVICIOS POSTALES, TELEGRÁFICOS Y MONETARIOS (SIN IVA)</t>
  </si>
  <si>
    <t>COMPRAS DESTINADAS A LOS SERVICIOS POSTALES, TELEGRÁFICOS, MONETARIOS, DE LOGÍSTICA Y OTROS (SIN IVA)</t>
  </si>
  <si>
    <t>TOTAL</t>
  </si>
  <si>
    <t>CONTROL</t>
  </si>
  <si>
    <t>OFICINAS COMERCIALES (INDICAR CANTIDAD)</t>
  </si>
  <si>
    <r>
      <rPr>
        <b/>
        <sz val="11"/>
        <color indexed="8"/>
        <rFont val="Calibri"/>
        <family val="2"/>
      </rPr>
      <t>Servicio ocasional:</t>
    </r>
    <r>
      <rPr>
        <sz val="11"/>
        <color theme="1"/>
        <rFont val="Calibri"/>
        <family val="2"/>
        <scheme val="minor"/>
      </rPr>
      <t xml:space="preserve"> Son todos aquellos envíos impuestos en las bocas de expendio para clientes en general.
</t>
    </r>
    <r>
      <rPr>
        <b/>
        <sz val="11"/>
        <color indexed="8"/>
        <rFont val="Calibri"/>
        <family val="2"/>
      </rPr>
      <t>Servicio pactado:</t>
    </r>
    <r>
      <rPr>
        <sz val="11"/>
        <color theme="1"/>
        <rFont val="Calibri"/>
        <family val="2"/>
        <scheme val="minor"/>
      </rPr>
      <t xml:space="preserve"> Envíos que se realizan en forma períodica en base a una relación contractual.
Si una empresa no tiene bocas de expendio al público, entonces todos sus servicios deben considerarse como Pactados.</t>
    </r>
  </si>
  <si>
    <t>Verificar que los totales expuestos coincidan con las ventas declaradas en el Módulo I, Item 1.1 (total del Trimestre) y las Unidades con la suma de las unidades del Módulo II. Dicha distribución deberá hacerse acorde con la ubicación real de las oficinas comerciales.</t>
  </si>
  <si>
    <t>Para cada servicio que haya prestado en el trimestre y que conste en el módulo II, poner el "precio promedio" resultante para dicho servicio tanto para los ocasionales como para los pactados y sector Gobierno.
En cuanto a los paquetes y/o couriers no enviar las listas de precio sino colocar el precio promedio del servicio prestado durante el trimestre.
En el caso de que se agreguen servicios que no estén contemplados en el módulo II, los mismos deberán ser aclarados en la hoja de observaciones.</t>
  </si>
  <si>
    <t>SUBTOTAL</t>
  </si>
  <si>
    <t>Las empresas que tengan envíos al exterior deberan aclarar los destinos correspondientes a dichos envios (siempre referidos a "correos de salida")</t>
  </si>
  <si>
    <t>CABA Y GRAN BS. AS.</t>
  </si>
  <si>
    <t>SANTIAGO DEL ESTERO</t>
  </si>
  <si>
    <t>PERSONAL AFECTADO A LA ACTIVIDAD POSTAL, TELEGRÁFICA Y MONETARIA</t>
  </si>
  <si>
    <t>CONSTANCIA DE ENTREGA Y LEGITIMIDAD DEL CONTENIDO DEL FORMULARIO ESTADÍSTICO DEL:</t>
  </si>
  <si>
    <t>PERIODO</t>
  </si>
  <si>
    <t>AÑO</t>
  </si>
  <si>
    <t>1° TRIMESTRE (ENE-FEB-MAR)</t>
  </si>
  <si>
    <t>2° TRIMESTRE (ABR-MAY-JUN)</t>
  </si>
  <si>
    <t>3° TRIMESTRE (JUL-AGO-SEP)</t>
  </si>
  <si>
    <t>4° TRIMESTRE (OCT-NOV-DIC)</t>
  </si>
  <si>
    <t>Periodo</t>
  </si>
  <si>
    <t>2.14</t>
  </si>
  <si>
    <t>5.14</t>
  </si>
  <si>
    <t>2.12</t>
  </si>
  <si>
    <t>TOTAL DEL TRIMESTRE</t>
  </si>
  <si>
    <t>1.1.1</t>
  </si>
  <si>
    <t>1.1.2</t>
  </si>
  <si>
    <t>1.1.3</t>
  </si>
  <si>
    <t>1.1.4</t>
  </si>
  <si>
    <t>1.2</t>
  </si>
  <si>
    <t>4.01</t>
  </si>
  <si>
    <t>4.02</t>
  </si>
  <si>
    <t>4.03</t>
  </si>
  <si>
    <t>4.04</t>
  </si>
  <si>
    <t>4.05</t>
  </si>
  <si>
    <t>4.06</t>
  </si>
  <si>
    <t>4.07</t>
  </si>
  <si>
    <t>4.08</t>
  </si>
  <si>
    <t>4.09</t>
  </si>
  <si>
    <t>1.3</t>
  </si>
  <si>
    <t>1.4</t>
  </si>
  <si>
    <t>1.5</t>
  </si>
  <si>
    <t>1.6</t>
  </si>
  <si>
    <t>TOTAL VENTAS</t>
  </si>
  <si>
    <t>TOTAL PRODUCCIÓN</t>
  </si>
  <si>
    <t>OCASIONAL</t>
  </si>
  <si>
    <t>PACTADO</t>
  </si>
  <si>
    <t>MÓDULO I - VENTAS TOTALES Y COMPRAS DE INSUMOS Y BIENES DE USO</t>
  </si>
  <si>
    <t>MÓDULO IV - DISTRIBUCIÓN GEOGRÁFICA - VENTAS Y PRODUCCIÓN POSTAL – TOTAL TRIMESTRE</t>
  </si>
  <si>
    <t>MÓDULO V - LISTA DE PRECIOS (SIN IVA)</t>
  </si>
  <si>
    <t>FECHA DE ENVÍO DEL FORMULARIO VÍA MAIL</t>
  </si>
  <si>
    <t>ORIGINAL</t>
  </si>
  <si>
    <t>PRESENTACION</t>
  </si>
  <si>
    <t>RECTIFICATIVA</t>
  </si>
  <si>
    <t>valores de referencia</t>
  </si>
  <si>
    <t>Año</t>
  </si>
  <si>
    <t>IMPRESOS: DIARIOS, REVISTAS Y PERIÓDICOS</t>
  </si>
  <si>
    <t>MAILINGS NOMINADOS</t>
  </si>
  <si>
    <t>MAILINGS INNOMINADOS</t>
  </si>
  <si>
    <t>VALORES DE REFERENCIA A CONTROLAR, con los precios por usted informados los montos de ventas deberían ser aproximados a los declarados en los puntos del módulo I, según el detalle</t>
  </si>
  <si>
    <t>ocasionales</t>
  </si>
  <si>
    <t>pactados</t>
  </si>
  <si>
    <t>Ventas en base a precios</t>
  </si>
  <si>
    <t>Valores de control módulo I</t>
  </si>
  <si>
    <t>FORMULARIO ESTADÍSTICO TRIMESTRAL CORREOS</t>
  </si>
  <si>
    <t>MÓDULO III</t>
  </si>
  <si>
    <t xml:space="preserve"> - DESTINO DE LOS "ENVIOS DESPACHADOS AL EXTERIOR" (SOLO CORREO DE SALIDA PARA TODOS LOS SERVICIOS)</t>
  </si>
  <si>
    <t xml:space="preserve"> - ORIGEN DE LOS "ENVIOS RECIBIDOS DEL EXTERIOR" (SOLO CORREO DE ENTRADA PARA TODOS LOS SERVICIOS)</t>
  </si>
  <si>
    <t>Las empresas que reciban envíos del exterior para distribuir en el país deberan aclarar los orígenes correspondientes a dichos envios (siempre referidos a "courriers de entrada")</t>
  </si>
  <si>
    <t>* El total de las unidades recibidas no puede ser inferior a lo declarado en el renglon de "Couriers de entrada 2.15"</t>
  </si>
  <si>
    <t>* El total de las unidades despachadas no puede ser inferior a lo declarado en el renglon de "Couriers de Salida 2.12" ni superar el valor del Total por Mes declarado en el Módulo II (Suma de unidades declaradas en los Items 2.1 a 2.14)</t>
  </si>
  <si>
    <t>PRECIOS PROMEDIO (En PESOS Arg.)</t>
  </si>
  <si>
    <t>2.12.1</t>
  </si>
  <si>
    <t>5.12.1</t>
  </si>
  <si>
    <t>5.12.2</t>
  </si>
  <si>
    <t>2.16</t>
  </si>
  <si>
    <t>VENTAS EN PESOS (SIN IVA)</t>
  </si>
  <si>
    <t>5.16</t>
  </si>
  <si>
    <t>Envíos Nacionales</t>
  </si>
  <si>
    <t>Envíos Internacionales</t>
  </si>
  <si>
    <t>2.12.2</t>
  </si>
  <si>
    <t>5.15.1</t>
  </si>
  <si>
    <t>MONTO GLOBAL DE VENTAS DE SERVICIOS TELEGRÁFICOS (items 2.17 a 2.18)</t>
  </si>
  <si>
    <t xml:space="preserve">MONTO GLOBAL DE VENTAS DE SERVICIOS MONETARIOS </t>
  </si>
  <si>
    <t>MONTO GLOBAL DE VENTAS DE COURIERS DE ENTRADA (item 2.15.1 a 2.15.2)</t>
  </si>
  <si>
    <t>2.15.1</t>
  </si>
  <si>
    <t>2.15.2</t>
  </si>
  <si>
    <t>OCASIONALES
$/Ud</t>
  </si>
  <si>
    <t>PACTADOS
$/Ud</t>
  </si>
  <si>
    <t>&lt;Seleccione una Unidad de Medida para definir el Precio&gt;</t>
  </si>
  <si>
    <r>
      <rPr>
        <b/>
        <sz val="11"/>
        <color indexed="8"/>
        <rFont val="Calibri"/>
        <family val="2"/>
      </rPr>
      <t xml:space="preserve">COURIERS DE ENTRADA: </t>
    </r>
    <r>
      <rPr>
        <sz val="11"/>
        <color theme="1"/>
        <rFont val="Calibri"/>
        <family val="2"/>
        <scheme val="minor"/>
      </rPr>
      <t>Cartas / Sobres</t>
    </r>
  </si>
  <si>
    <r>
      <rPr>
        <b/>
        <sz val="11"/>
        <color indexed="8"/>
        <rFont val="Calibri"/>
        <family val="2"/>
      </rPr>
      <t xml:space="preserve">COURIERS DE ENTRADA: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</si>
  <si>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Paquete</t>
    </r>
  </si>
  <si>
    <r>
      <rPr>
        <b/>
        <sz val="11"/>
        <color indexed="8"/>
        <rFont val="Calibri"/>
        <family val="2"/>
      </rPr>
      <t xml:space="preserve">COURIERS DE SALIDA: </t>
    </r>
    <r>
      <rPr>
        <sz val="11"/>
        <color theme="1"/>
        <rFont val="Calibri"/>
        <family val="2"/>
        <scheme val="minor"/>
      </rPr>
      <t>Cartas / Sobres</t>
    </r>
  </si>
  <si>
    <t>SERVICIO PUERTA A PUERTA (BOLSINES Y/O CLEARING)</t>
  </si>
  <si>
    <t xml:space="preserve">              - CARTAS / SOBRES</t>
  </si>
  <si>
    <t>5.15.2</t>
  </si>
  <si>
    <t>SUBTOTAL POR TIPO DE CLIENTE (SUMA ITEMS 2.1 A 2.13)</t>
  </si>
  <si>
    <t>SUBTOTAL POR MES (SUMA ITEMS 2.1 A 2.13)</t>
  </si>
  <si>
    <t>TOTAL TRIMESTRE (SUMA TOTALES POR MES)</t>
  </si>
  <si>
    <t xml:space="preserve">              - PAQUETES</t>
  </si>
  <si>
    <t>INDIQUE EL ALCANCE DEL SERVICIO E-COMMERCE OFRECIDO</t>
  </si>
  <si>
    <t>SU EMPRESA OFRECE ALGÚN TIPO DE SERVICIO E-COMMERCE (según definición establecida en la parte superior de este módulo)</t>
  </si>
  <si>
    <t>2.19</t>
  </si>
  <si>
    <t>MÓDULO I - SERVICIOS E-COMMERCE</t>
  </si>
  <si>
    <t>E.1</t>
  </si>
  <si>
    <t>E.1.1</t>
  </si>
  <si>
    <t>E.1.2</t>
  </si>
  <si>
    <t>E-commerce se refiere a la distribución de productos a través de las redes de telecomunicaciones. 
Incluye servicios logísticos integradores de las cadenas de abastecimiento y distribución a medida de paquetería para clientes que comercializan sus productos a distancia.</t>
  </si>
  <si>
    <t>MONTO GLOBAL DE VENTAS DE SERVICIOS
POSTALES (items 2.1 a 2.14)</t>
  </si>
  <si>
    <t>INDIQUE LA CANTIDAD DE PAQUETES DISTRIBUIDOS BAJO ESTA MODALIDAD (en forma aproximada) TRIMESTRALMENTE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</si>
</sst>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 _€_-;\-* #,##0\ _€_-;_-* &quot;-&quot;\ _€_-;_-@_-"/>
    <numFmt numFmtId="165" formatCode="_ * #,##0.00_ ;_ * \-#,##0.00_ ;_ * &quot;-&quot;??_ ;_ @_ "/>
    <numFmt numFmtId="166" formatCode="dd/mm/yyyy;@"/>
    <numFmt numFmtId="167" formatCode="_ [$$-2C0A]\ * #,##0.00_ ;_ [$$-2C0A]\ * \-#,##0.00_ ;_ [$$-2C0A]\ * &quot;-&quot;??_ ;_ @_ "/>
  </numFmts>
  <fonts count="16" x14ac:knownFonts="1">
    <font>
      <sz val="11"/>
      <color theme="1"/>
      <name val="Calibri"/>
      <family val="2"/>
      <scheme val="minor"/>
    </font>
    <font>
      <b/>
      <sz val="11"/>
      <color indexed="8"/>
      <name val="Calibri"/>
      <family val="2"/>
    </font>
    <font>
      <b/>
      <sz val="11"/>
      <color indexed="8"/>
      <name val="Calibri"/>
      <family val="2"/>
    </font>
    <font>
      <b/>
      <sz val="11"/>
      <color indexed="10"/>
      <name val="Calibri"/>
      <family val="2"/>
    </font>
    <font>
      <sz val="9"/>
      <color indexed="8"/>
      <name val="Calibri"/>
      <family val="2"/>
    </font>
    <font>
      <sz val="8"/>
      <color indexed="8"/>
      <name val="Calibri"/>
      <family val="2"/>
    </font>
    <font>
      <sz val="10"/>
      <color indexed="8"/>
      <name val="Calibri"/>
      <family val="2"/>
    </font>
    <font>
      <sz val="11"/>
      <color indexed="55"/>
      <name val="Calibri"/>
      <family val="2"/>
    </font>
    <font>
      <sz val="12"/>
      <color indexed="8"/>
      <name val="Calibri"/>
      <family val="2"/>
    </font>
    <font>
      <sz val="14"/>
      <color indexed="8"/>
      <name val="Calibri"/>
      <family val="2"/>
    </font>
    <font>
      <b/>
      <sz val="12"/>
      <color indexed="8"/>
      <name val="Calibri"/>
      <family val="2"/>
    </font>
    <font>
      <b/>
      <sz val="11"/>
      <name val="Calibri"/>
      <family val="2"/>
    </font>
    <font>
      <b/>
      <sz val="14"/>
      <color indexed="8"/>
      <name val="Calibri"/>
      <family val="2"/>
    </font>
    <font>
      <b/>
      <sz val="16"/>
      <color indexed="8"/>
      <name val="Calibri"/>
      <family val="2"/>
    </font>
    <font>
      <u/>
      <sz val="11"/>
      <color theme="10"/>
      <name val="Calibri"/>
      <family val="2"/>
    </font>
    <font>
      <b/>
      <sz val="11"/>
      <color theme="1"/>
      <name val="Calibri"/>
      <family val="2"/>
      <scheme val="minor"/>
    </font>
  </fonts>
  <fills count="7">
    <fill>
      <patternFill patternType="none"/>
    </fill>
    <fill>
      <patternFill patternType="gray125"/>
    </fill>
    <fill>
      <patternFill patternType="solid">
        <fgColor indexed="22"/>
        <bgColor indexed="64"/>
      </patternFill>
    </fill>
    <fill>
      <patternFill patternType="solid">
        <fgColor indexed="42"/>
        <bgColor indexed="64"/>
      </patternFill>
    </fill>
    <fill>
      <patternFill patternType="solid">
        <fgColor indexed="55"/>
        <bgColor indexed="64"/>
      </patternFill>
    </fill>
    <fill>
      <patternFill patternType="solid">
        <fgColor theme="0" tint="-0.249977111117893"/>
        <bgColor indexed="64"/>
      </patternFill>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s>
  <cellStyleXfs count="2">
    <xf numFmtId="0" fontId="0" fillId="0" borderId="0"/>
    <xf numFmtId="0" fontId="14" fillId="0" borderId="0" applyNumberFormat="0" applyFill="0" applyBorder="0" applyAlignment="0" applyProtection="0">
      <alignment vertical="top"/>
      <protection locked="0"/>
    </xf>
  </cellStyleXfs>
  <cellXfs count="315">
    <xf numFmtId="0" fontId="0" fillId="0" borderId="0" xfId="0"/>
    <xf numFmtId="0" fontId="0" fillId="2" borderId="1" xfId="0" applyFill="1" applyBorder="1" applyAlignment="1">
      <alignment horizontal="center"/>
    </xf>
    <xf numFmtId="0" fontId="0" fillId="0" borderId="2" xfId="0" applyBorder="1" applyAlignment="1"/>
    <xf numFmtId="0" fontId="0" fillId="0" borderId="0" xfId="0" applyProtection="1"/>
    <xf numFmtId="0" fontId="0" fillId="0" borderId="0" xfId="0" applyAlignment="1" applyProtection="1">
      <alignment horizontal="center" vertical="center"/>
    </xf>
    <xf numFmtId="0" fontId="0" fillId="0" borderId="0" xfId="0" applyAlignment="1" applyProtection="1">
      <alignment wrapText="1"/>
    </xf>
    <xf numFmtId="1" fontId="0" fillId="0" borderId="0" xfId="0" applyNumberFormat="1" applyBorder="1" applyAlignment="1" applyProtection="1">
      <alignment horizontal="center" vertical="center"/>
    </xf>
    <xf numFmtId="1" fontId="0" fillId="0" borderId="0" xfId="0" applyNumberFormat="1" applyBorder="1" applyAlignment="1" applyProtection="1">
      <alignment horizontal="left" vertical="center" wrapText="1"/>
    </xf>
    <xf numFmtId="0" fontId="0" fillId="0" borderId="0" xfId="0" applyBorder="1" applyAlignment="1" applyProtection="1">
      <alignment horizontal="left" vertical="center"/>
    </xf>
    <xf numFmtId="0" fontId="3" fillId="0" borderId="0" xfId="0" applyFont="1" applyAlignment="1" applyProtection="1">
      <alignment horizontal="left" vertical="top"/>
    </xf>
    <xf numFmtId="0" fontId="0" fillId="0" borderId="0" xfId="0" applyBorder="1" applyProtection="1"/>
    <xf numFmtId="0" fontId="0" fillId="0" borderId="0" xfId="0" applyBorder="1" applyAlignment="1" applyProtection="1">
      <alignment horizontal="left" vertical="center" wrapText="1"/>
    </xf>
    <xf numFmtId="0" fontId="0" fillId="0" borderId="0" xfId="0" applyAlignment="1" applyProtection="1">
      <alignment horizontal="left"/>
    </xf>
    <xf numFmtId="0" fontId="3" fillId="0" borderId="0" xfId="0" applyFont="1" applyAlignment="1" applyProtection="1">
      <alignment horizontal="center" vertical="center"/>
    </xf>
    <xf numFmtId="0" fontId="3" fillId="0" borderId="0" xfId="0" applyFont="1" applyProtection="1"/>
    <xf numFmtId="0" fontId="0" fillId="0" borderId="0" xfId="0" applyBorder="1" applyAlignment="1" applyProtection="1">
      <alignment horizontal="left"/>
    </xf>
    <xf numFmtId="0" fontId="0" fillId="0" borderId="0" xfId="0" applyBorder="1" applyAlignment="1" applyProtection="1">
      <alignment horizontal="center"/>
    </xf>
    <xf numFmtId="166" fontId="0" fillId="0" borderId="0" xfId="0" applyNumberFormat="1" applyBorder="1" applyAlignment="1" applyProtection="1">
      <alignment horizontal="left" vertical="center"/>
    </xf>
    <xf numFmtId="166" fontId="0" fillId="0" borderId="0" xfId="0" applyNumberFormat="1" applyBorder="1" applyAlignment="1" applyProtection="1">
      <alignment horizontal="left"/>
    </xf>
    <xf numFmtId="0" fontId="0" fillId="2" borderId="1" xfId="0" applyFill="1" applyBorder="1" applyAlignment="1" applyProtection="1">
      <alignment horizontal="center" vertical="center"/>
    </xf>
    <xf numFmtId="1" fontId="0" fillId="0" borderId="0" xfId="0" applyNumberFormat="1" applyBorder="1" applyAlignment="1" applyProtection="1">
      <alignment horizontal="left" vertical="center"/>
    </xf>
    <xf numFmtId="0" fontId="4" fillId="0" borderId="1" xfId="0" applyFont="1" applyBorder="1" applyAlignment="1" applyProtection="1">
      <alignment horizontal="center"/>
    </xf>
    <xf numFmtId="0" fontId="0" fillId="0" borderId="0" xfId="0" applyFill="1" applyBorder="1" applyAlignment="1" applyProtection="1">
      <alignment horizontal="center" vertical="center"/>
    </xf>
    <xf numFmtId="167" fontId="2" fillId="0" borderId="1" xfId="0" applyNumberFormat="1" applyFont="1" applyFill="1" applyBorder="1" applyProtection="1"/>
    <xf numFmtId="0" fontId="5" fillId="0" borderId="1" xfId="0" applyFont="1" applyBorder="1" applyAlignment="1" applyProtection="1">
      <alignment horizontal="center"/>
    </xf>
    <xf numFmtId="0" fontId="2" fillId="0" borderId="0" xfId="0" applyFont="1" applyBorder="1" applyAlignment="1" applyProtection="1">
      <alignment wrapText="1"/>
    </xf>
    <xf numFmtId="0" fontId="2" fillId="0" borderId="0" xfId="0" applyFont="1" applyBorder="1" applyProtection="1"/>
    <xf numFmtId="0" fontId="2" fillId="0" borderId="0" xfId="0" applyFont="1" applyBorder="1" applyAlignment="1" applyProtection="1">
      <alignment vertical="center" wrapText="1"/>
    </xf>
    <xf numFmtId="0" fontId="2" fillId="0" borderId="0" xfId="0" applyFont="1" applyBorder="1" applyAlignment="1" applyProtection="1">
      <alignment vertical="top" wrapText="1"/>
    </xf>
    <xf numFmtId="0" fontId="6" fillId="2" borderId="1" xfId="0" applyFont="1" applyFill="1" applyBorder="1" applyAlignment="1" applyProtection="1">
      <alignment horizontal="center" vertical="center" wrapText="1"/>
    </xf>
    <xf numFmtId="0" fontId="6" fillId="2" borderId="3" xfId="0" applyFont="1" applyFill="1" applyBorder="1" applyAlignment="1" applyProtection="1">
      <alignment horizontal="center" vertical="center" wrapText="1"/>
    </xf>
    <xf numFmtId="0" fontId="0" fillId="0" borderId="2" xfId="0" applyBorder="1" applyAlignment="1" applyProtection="1">
      <alignment wrapText="1"/>
    </xf>
    <xf numFmtId="167" fontId="0" fillId="0" borderId="1" xfId="0" applyNumberFormat="1" applyFill="1" applyBorder="1" applyProtection="1"/>
    <xf numFmtId="164" fontId="0" fillId="0" borderId="1" xfId="0" applyNumberFormat="1" applyFill="1" applyBorder="1" applyProtection="1"/>
    <xf numFmtId="0" fontId="2" fillId="2" borderId="1" xfId="0" applyFont="1" applyFill="1" applyBorder="1" applyAlignment="1" applyProtection="1">
      <alignment horizontal="center" vertical="center" wrapText="1"/>
    </xf>
    <xf numFmtId="0" fontId="2" fillId="0" borderId="2" xfId="0" applyFont="1" applyBorder="1" applyAlignment="1" applyProtection="1">
      <alignment vertical="center" wrapText="1"/>
    </xf>
    <xf numFmtId="164" fontId="2" fillId="0" borderId="1" xfId="0" applyNumberFormat="1" applyFont="1" applyBorder="1" applyProtection="1"/>
    <xf numFmtId="0" fontId="0" fillId="0" borderId="0" xfId="0" applyProtection="1">
      <protection locked="0"/>
    </xf>
    <xf numFmtId="167" fontId="0" fillId="3" borderId="1" xfId="0" applyNumberFormat="1" applyFill="1" applyBorder="1" applyAlignment="1" applyProtection="1">
      <alignment vertical="center"/>
      <protection locked="0"/>
    </xf>
    <xf numFmtId="164" fontId="0" fillId="3" borderId="1" xfId="0" applyNumberFormat="1" applyFill="1" applyBorder="1" applyProtection="1">
      <protection locked="0"/>
    </xf>
    <xf numFmtId="167" fontId="0" fillId="3" borderId="1" xfId="0" applyNumberFormat="1" applyFill="1" applyBorder="1" applyProtection="1">
      <protection locked="0"/>
    </xf>
    <xf numFmtId="0" fontId="7" fillId="0" borderId="0" xfId="0" applyFont="1" applyProtection="1"/>
    <xf numFmtId="0" fontId="0" fillId="0" borderId="0" xfId="0" applyAlignment="1" applyProtection="1"/>
    <xf numFmtId="0" fontId="0" fillId="0" borderId="0" xfId="0" applyFill="1" applyBorder="1" applyProtection="1"/>
    <xf numFmtId="0" fontId="0" fillId="0" borderId="0" xfId="0" applyFill="1" applyBorder="1" applyAlignment="1" applyProtection="1">
      <alignment horizontal="center"/>
    </xf>
    <xf numFmtId="0" fontId="0" fillId="0" borderId="0" xfId="0" applyFill="1" applyBorder="1" applyAlignment="1" applyProtection="1">
      <alignment vertical="center" wrapText="1"/>
    </xf>
    <xf numFmtId="0" fontId="0" fillId="2" borderId="2" xfId="0" applyFill="1" applyBorder="1" applyAlignment="1" applyProtection="1">
      <alignment horizontal="center" vertical="center"/>
    </xf>
    <xf numFmtId="1" fontId="0" fillId="2" borderId="1" xfId="0" applyNumberFormat="1" applyFill="1" applyBorder="1" applyAlignment="1" applyProtection="1">
      <alignment horizontal="left"/>
    </xf>
    <xf numFmtId="167" fontId="0" fillId="0" borderId="1" xfId="0" applyNumberFormat="1" applyFont="1" applyBorder="1" applyAlignment="1" applyProtection="1"/>
    <xf numFmtId="164" fontId="2" fillId="0" borderId="1" xfId="0" applyNumberFormat="1" applyFont="1" applyFill="1" applyBorder="1" applyProtection="1"/>
    <xf numFmtId="0" fontId="8" fillId="0" borderId="0" xfId="0" applyFont="1" applyAlignment="1" applyProtection="1">
      <alignment horizontal="center" vertical="center"/>
    </xf>
    <xf numFmtId="0" fontId="8" fillId="0" borderId="0" xfId="0" applyFont="1" applyAlignment="1" applyProtection="1">
      <alignment wrapText="1"/>
    </xf>
    <xf numFmtId="0" fontId="8" fillId="0" borderId="0" xfId="0" applyFont="1" applyProtection="1"/>
    <xf numFmtId="1" fontId="8" fillId="0" borderId="0" xfId="0" applyNumberFormat="1" applyFont="1" applyBorder="1" applyAlignment="1" applyProtection="1">
      <alignment horizontal="center" vertical="center"/>
    </xf>
    <xf numFmtId="1" fontId="8" fillId="0" borderId="0" xfId="0" applyNumberFormat="1" applyFont="1" applyBorder="1" applyAlignment="1" applyProtection="1">
      <alignment horizontal="left" vertical="center" wrapText="1"/>
    </xf>
    <xf numFmtId="0" fontId="8" fillId="0" borderId="0" xfId="0" applyFont="1" applyBorder="1" applyAlignment="1" applyProtection="1">
      <alignment horizontal="left" vertical="center"/>
    </xf>
    <xf numFmtId="0" fontId="8" fillId="0" borderId="0" xfId="0" applyFont="1" applyBorder="1" applyAlignment="1" applyProtection="1">
      <alignment horizontal="center"/>
    </xf>
    <xf numFmtId="166" fontId="8" fillId="0" borderId="0" xfId="0" applyNumberFormat="1" applyFont="1" applyBorder="1" applyAlignment="1" applyProtection="1">
      <alignment horizontal="center" vertical="center"/>
    </xf>
    <xf numFmtId="166" fontId="8" fillId="0" borderId="0" xfId="0" applyNumberFormat="1" applyFont="1" applyBorder="1" applyAlignment="1" applyProtection="1">
      <alignment horizontal="left" vertical="center" wrapText="1"/>
    </xf>
    <xf numFmtId="166" fontId="8" fillId="0" borderId="0" xfId="0" applyNumberFormat="1" applyFont="1" applyBorder="1" applyAlignment="1" applyProtection="1">
      <alignment horizontal="left" vertical="center"/>
    </xf>
    <xf numFmtId="166" fontId="8" fillId="0" borderId="0" xfId="0" applyNumberFormat="1" applyFont="1" applyBorder="1" applyAlignment="1" applyProtection="1">
      <alignment horizontal="left"/>
    </xf>
    <xf numFmtId="0" fontId="8" fillId="2" borderId="1" xfId="0" applyFont="1" applyFill="1" applyBorder="1" applyAlignment="1" applyProtection="1">
      <alignment horizontal="center" vertical="center"/>
    </xf>
    <xf numFmtId="166" fontId="8" fillId="2" borderId="1" xfId="0" applyNumberFormat="1"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9" fillId="0" borderId="0" xfId="0" applyFont="1" applyProtection="1"/>
    <xf numFmtId="0" fontId="10" fillId="0" borderId="0" xfId="0" applyFont="1" applyBorder="1" applyAlignment="1" applyProtection="1">
      <alignment horizontal="left" vertical="center"/>
    </xf>
    <xf numFmtId="0" fontId="0" fillId="0" borderId="4" xfId="0" applyFill="1" applyBorder="1" applyAlignment="1" applyProtection="1">
      <alignment vertical="center" wrapText="1"/>
    </xf>
    <xf numFmtId="167" fontId="0" fillId="0" borderId="5" xfId="0" applyNumberFormat="1" applyFill="1" applyBorder="1" applyAlignment="1" applyProtection="1">
      <alignment vertical="center" wrapText="1"/>
    </xf>
    <xf numFmtId="164" fontId="0" fillId="0" borderId="5" xfId="0" applyNumberFormat="1" applyFill="1" applyBorder="1" applyAlignment="1" applyProtection="1">
      <alignment vertical="center" wrapText="1"/>
    </xf>
    <xf numFmtId="0" fontId="0" fillId="0" borderId="1" xfId="0" applyBorder="1" applyAlignment="1" applyProtection="1">
      <alignment horizontal="center"/>
    </xf>
    <xf numFmtId="0" fontId="0" fillId="0" borderId="0" xfId="0" applyBorder="1" applyAlignment="1" applyProtection="1">
      <alignment vertical="center" wrapText="1"/>
    </xf>
    <xf numFmtId="164" fontId="0" fillId="0" borderId="0" xfId="0" applyNumberFormat="1" applyBorder="1" applyAlignment="1" applyProtection="1">
      <alignment horizontal="center"/>
    </xf>
    <xf numFmtId="167" fontId="0" fillId="0" borderId="1" xfId="0" applyNumberFormat="1" applyBorder="1" applyProtection="1"/>
    <xf numFmtId="0" fontId="0" fillId="0" borderId="0" xfId="0" applyAlignment="1">
      <alignment horizontal="left"/>
    </xf>
    <xf numFmtId="0" fontId="0" fillId="0" borderId="1" xfId="0" applyNumberFormat="1" applyFont="1" applyBorder="1" applyAlignment="1" applyProtection="1"/>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vertical="top" wrapText="1"/>
    </xf>
    <xf numFmtId="164" fontId="0" fillId="3" borderId="1" xfId="0" applyNumberFormat="1" applyFill="1" applyBorder="1" applyAlignment="1" applyProtection="1">
      <alignment horizontal="right" vertical="center"/>
      <protection locked="0"/>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0" borderId="0" xfId="0" applyAlignment="1" applyProtection="1">
      <alignment horizontal="center" wrapText="1"/>
    </xf>
    <xf numFmtId="164" fontId="0" fillId="0" borderId="1" xfId="0" applyNumberFormat="1" applyFont="1" applyBorder="1" applyAlignment="1" applyProtection="1"/>
    <xf numFmtId="164" fontId="0" fillId="3" borderId="1" xfId="0" applyNumberFormat="1" applyFill="1" applyBorder="1" applyAlignment="1" applyProtection="1">
      <alignment horizontal="right" vertical="center"/>
      <protection locked="0"/>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164" fontId="2" fillId="0" borderId="6" xfId="0" applyNumberFormat="1" applyFont="1" applyBorder="1" applyAlignment="1" applyProtection="1">
      <alignment horizontal="center" vertical="center"/>
    </xf>
    <xf numFmtId="0" fontId="0" fillId="2" borderId="1" xfId="0" applyFill="1" applyBorder="1" applyAlignment="1" applyProtection="1">
      <alignment horizontal="center" vertical="center"/>
    </xf>
    <xf numFmtId="0" fontId="0" fillId="2" borderId="1" xfId="0" applyFill="1" applyBorder="1" applyAlignment="1" applyProtection="1">
      <alignment horizontal="center" vertical="center"/>
    </xf>
    <xf numFmtId="0" fontId="0" fillId="2" borderId="3" xfId="0" applyFill="1" applyBorder="1" applyAlignment="1" applyProtection="1">
      <alignment horizontal="center" vertical="center"/>
    </xf>
    <xf numFmtId="164" fontId="0" fillId="3" borderId="1" xfId="0" applyNumberFormat="1" applyFill="1" applyBorder="1" applyAlignment="1" applyProtection="1">
      <alignment horizontal="right" vertical="center"/>
      <protection locked="0"/>
    </xf>
    <xf numFmtId="0" fontId="0" fillId="0" borderId="1" xfId="0" applyFill="1" applyBorder="1" applyAlignment="1" applyProtection="1">
      <alignment horizontal="left" vertical="center" wrapText="1"/>
    </xf>
    <xf numFmtId="0" fontId="0" fillId="0" borderId="2" xfId="0" applyFill="1" applyBorder="1" applyAlignment="1" applyProtection="1">
      <alignment vertical="center" wrapText="1"/>
    </xf>
    <xf numFmtId="0" fontId="15" fillId="0" borderId="1" xfId="0" applyFont="1" applyFill="1" applyBorder="1" applyAlignment="1" applyProtection="1">
      <alignment vertical="center" wrapText="1"/>
      <protection locked="0"/>
    </xf>
    <xf numFmtId="0" fontId="0" fillId="5" borderId="1" xfId="0" applyFill="1" applyBorder="1" applyAlignment="1" applyProtection="1">
      <alignment horizontal="center" vertical="center"/>
    </xf>
    <xf numFmtId="164" fontId="0" fillId="3" borderId="1" xfId="0" applyNumberFormat="1" applyFill="1" applyBorder="1" applyAlignment="1" applyProtection="1">
      <alignment horizontal="right" vertical="center"/>
    </xf>
    <xf numFmtId="165" fontId="0" fillId="0" borderId="1" xfId="0" applyNumberFormat="1" applyBorder="1" applyProtection="1"/>
    <xf numFmtId="0" fontId="0" fillId="5" borderId="6" xfId="0" applyFill="1" applyBorder="1" applyAlignment="1" applyProtection="1">
      <alignment horizontal="center" vertical="center"/>
    </xf>
    <xf numFmtId="164" fontId="0" fillId="3" borderId="6" xfId="0" applyNumberFormat="1" applyFill="1" applyBorder="1" applyAlignment="1" applyProtection="1">
      <alignment horizontal="right" vertical="center"/>
      <protection locked="0"/>
    </xf>
    <xf numFmtId="164" fontId="0" fillId="3" borderId="3" xfId="0" applyNumberFormat="1" applyFill="1" applyBorder="1" applyAlignment="1" applyProtection="1">
      <alignment horizontal="right" vertical="center"/>
      <protection locked="0"/>
    </xf>
    <xf numFmtId="0" fontId="0" fillId="2" borderId="7" xfId="0" applyFill="1" applyBorder="1" applyAlignment="1" applyProtection="1">
      <alignment horizontal="center" vertical="center"/>
    </xf>
    <xf numFmtId="164" fontId="0" fillId="3" borderId="7" xfId="0" applyNumberFormat="1" applyFill="1" applyBorder="1" applyAlignment="1" applyProtection="1">
      <alignment horizontal="right" vertical="center"/>
    </xf>
    <xf numFmtId="0" fontId="0" fillId="2" borderId="8" xfId="0" applyFill="1" applyBorder="1" applyAlignment="1" applyProtection="1">
      <alignment horizontal="center" vertical="center"/>
    </xf>
    <xf numFmtId="164" fontId="0" fillId="3" borderId="8" xfId="0" applyNumberFormat="1" applyFill="1" applyBorder="1" applyAlignment="1" applyProtection="1">
      <alignment horizontal="right" vertical="center"/>
      <protection locked="0"/>
    </xf>
    <xf numFmtId="167" fontId="2" fillId="0" borderId="0" xfId="0" applyNumberFormat="1" applyFont="1" applyBorder="1" applyAlignment="1" applyProtection="1">
      <alignment horizontal="center"/>
    </xf>
    <xf numFmtId="0" fontId="0" fillId="2" borderId="1" xfId="0" applyFill="1" applyBorder="1" applyAlignment="1" applyProtection="1">
      <alignment horizontal="center" vertical="center"/>
    </xf>
    <xf numFmtId="0" fontId="0" fillId="5" borderId="3" xfId="0" applyFill="1" applyBorder="1" applyAlignment="1" applyProtection="1">
      <alignment vertical="center"/>
    </xf>
    <xf numFmtId="0" fontId="0" fillId="5" borderId="9" xfId="0" applyFill="1" applyBorder="1" applyAlignment="1" applyProtection="1">
      <alignment vertical="center"/>
    </xf>
    <xf numFmtId="0" fontId="0" fillId="5" borderId="6" xfId="0" applyFill="1" applyBorder="1" applyAlignment="1" applyProtection="1">
      <alignment vertical="center"/>
    </xf>
    <xf numFmtId="0" fontId="0" fillId="0" borderId="1" xfId="0" applyBorder="1" applyAlignment="1" applyProtection="1">
      <alignment horizontal="center" vertical="center" wrapText="1"/>
      <protection locked="0"/>
    </xf>
    <xf numFmtId="0" fontId="15" fillId="0" borderId="2" xfId="0" applyFont="1" applyFill="1" applyBorder="1" applyAlignment="1" applyProtection="1">
      <alignment vertical="center" wrapText="1"/>
      <protection locked="0"/>
    </xf>
    <xf numFmtId="0" fontId="0" fillId="0" borderId="1" xfId="0" applyFill="1" applyBorder="1" applyAlignment="1" applyProtection="1">
      <alignment horizontal="left" vertical="center" wrapText="1"/>
      <protection locked="0"/>
    </xf>
    <xf numFmtId="0" fontId="0" fillId="0" borderId="1" xfId="0" applyBorder="1" applyProtection="1">
      <protection locked="0"/>
    </xf>
    <xf numFmtId="0" fontId="0" fillId="0" borderId="10" xfId="0" applyFill="1" applyBorder="1" applyAlignment="1" applyProtection="1">
      <alignment vertical="top"/>
      <protection locked="0"/>
    </xf>
    <xf numFmtId="0" fontId="15" fillId="0" borderId="0" xfId="0" applyFont="1" applyAlignment="1" applyProtection="1">
      <alignment horizontal="center" vertical="center" wrapText="1"/>
    </xf>
    <xf numFmtId="0" fontId="6" fillId="2" borderId="2" xfId="0" applyFont="1" applyFill="1" applyBorder="1" applyAlignment="1" applyProtection="1">
      <alignment horizontal="center" vertical="center" wrapText="1"/>
    </xf>
    <xf numFmtId="0" fontId="6" fillId="2" borderId="11" xfId="0" applyFont="1" applyFill="1" applyBorder="1" applyAlignment="1" applyProtection="1">
      <alignment horizontal="center" vertical="center" wrapText="1"/>
    </xf>
    <xf numFmtId="0" fontId="6" fillId="2" borderId="10" xfId="0" applyFont="1" applyFill="1" applyBorder="1" applyAlignment="1" applyProtection="1">
      <alignment horizontal="center" vertical="center" wrapText="1"/>
    </xf>
    <xf numFmtId="164" fontId="0" fillId="3" borderId="2" xfId="0" applyNumberFormat="1" applyFill="1" applyBorder="1" applyAlignment="1" applyProtection="1">
      <alignment horizontal="center"/>
      <protection locked="0"/>
    </xf>
    <xf numFmtId="164" fontId="0" fillId="3" borderId="10" xfId="0" applyNumberFormat="1" applyFill="1" applyBorder="1" applyAlignment="1" applyProtection="1">
      <alignment horizontal="center"/>
      <protection locked="0"/>
    </xf>
    <xf numFmtId="0" fontId="0" fillId="0" borderId="0" xfId="0" applyAlignment="1" applyProtection="1">
      <alignment horizontal="left" wrapText="1"/>
    </xf>
    <xf numFmtId="0" fontId="2" fillId="0" borderId="1" xfId="0" applyFont="1" applyBorder="1" applyAlignment="1" applyProtection="1">
      <alignment horizontal="left" vertical="top"/>
    </xf>
    <xf numFmtId="0" fontId="0" fillId="0" borderId="1" xfId="0" applyBorder="1" applyAlignment="1" applyProtection="1">
      <alignment horizontal="left" vertical="top"/>
    </xf>
    <xf numFmtId="164" fontId="2" fillId="0" borderId="2" xfId="0" applyNumberFormat="1" applyFont="1" applyFill="1" applyBorder="1" applyAlignment="1" applyProtection="1">
      <alignment horizontal="center" vertical="center"/>
    </xf>
    <xf numFmtId="164" fontId="2" fillId="0" borderId="11" xfId="0" applyNumberFormat="1" applyFont="1" applyFill="1" applyBorder="1" applyAlignment="1" applyProtection="1">
      <alignment horizontal="center" vertical="center"/>
    </xf>
    <xf numFmtId="164" fontId="2" fillId="0" borderId="10" xfId="0" applyNumberFormat="1" applyFont="1" applyFill="1" applyBorder="1" applyAlignment="1" applyProtection="1">
      <alignment horizontal="center" vertical="center"/>
    </xf>
    <xf numFmtId="0" fontId="6" fillId="0" borderId="0" xfId="0" applyFont="1" applyFill="1" applyBorder="1" applyAlignment="1" applyProtection="1">
      <alignment horizontal="center" vertical="center" wrapText="1"/>
    </xf>
    <xf numFmtId="0" fontId="2" fillId="0" borderId="1" xfId="0" applyFont="1" applyBorder="1" applyAlignment="1" applyProtection="1">
      <alignment horizontal="left" vertical="top" wrapText="1"/>
    </xf>
    <xf numFmtId="164" fontId="2" fillId="0" borderId="1" xfId="0" applyNumberFormat="1" applyFont="1" applyFill="1" applyBorder="1" applyAlignment="1" applyProtection="1">
      <alignment horizontal="center" vertical="center"/>
    </xf>
    <xf numFmtId="167" fontId="2" fillId="0" borderId="1" xfId="0" applyNumberFormat="1" applyFont="1" applyBorder="1" applyAlignment="1" applyProtection="1">
      <alignment horizontal="center"/>
    </xf>
    <xf numFmtId="0" fontId="0" fillId="0" borderId="2" xfId="0" applyBorder="1" applyAlignment="1" applyProtection="1">
      <alignment horizontal="left" vertical="top" wrapText="1"/>
    </xf>
    <xf numFmtId="0" fontId="0" fillId="0" borderId="11" xfId="0" applyBorder="1" applyAlignment="1" applyProtection="1">
      <alignment horizontal="left" vertical="top" wrapText="1"/>
    </xf>
    <xf numFmtId="0" fontId="0" fillId="0" borderId="10" xfId="0" applyBorder="1" applyAlignment="1" applyProtection="1">
      <alignment horizontal="left" vertical="top" wrapText="1"/>
    </xf>
    <xf numFmtId="0" fontId="2" fillId="2" borderId="17" xfId="0" applyFont="1" applyFill="1" applyBorder="1" applyAlignment="1" applyProtection="1">
      <alignment horizontal="center" vertical="center"/>
    </xf>
    <xf numFmtId="0" fontId="2" fillId="2" borderId="4" xfId="0" applyFont="1" applyFill="1" applyBorder="1" applyAlignment="1" applyProtection="1">
      <alignment horizontal="center" vertical="center"/>
    </xf>
    <xf numFmtId="0" fontId="2" fillId="2" borderId="5" xfId="0" applyFont="1" applyFill="1" applyBorder="1" applyAlignment="1" applyProtection="1">
      <alignment horizontal="center" vertical="center"/>
    </xf>
    <xf numFmtId="0" fontId="2" fillId="2" borderId="18"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2" fillId="2" borderId="20" xfId="0" applyFont="1" applyFill="1" applyBorder="1" applyAlignment="1" applyProtection="1">
      <alignment horizontal="center" vertical="center"/>
    </xf>
    <xf numFmtId="0" fontId="11" fillId="2" borderId="1" xfId="0" applyFont="1" applyFill="1" applyBorder="1" applyAlignment="1" applyProtection="1">
      <alignment horizontal="center" vertical="center"/>
    </xf>
    <xf numFmtId="0" fontId="0" fillId="0" borderId="4" xfId="0" applyBorder="1" applyAlignment="1" applyProtection="1">
      <alignment vertical="top" wrapText="1"/>
    </xf>
    <xf numFmtId="0" fontId="0" fillId="0" borderId="0" xfId="0" applyAlignment="1" applyProtection="1">
      <alignment vertical="top" wrapText="1"/>
    </xf>
    <xf numFmtId="0" fontId="2" fillId="2" borderId="2" xfId="0" applyFont="1" applyFill="1" applyBorder="1" applyAlignment="1" applyProtection="1">
      <alignment horizontal="center" vertical="center"/>
    </xf>
    <xf numFmtId="0" fontId="2" fillId="2" borderId="10" xfId="0" applyFont="1" applyFill="1" applyBorder="1" applyAlignment="1" applyProtection="1">
      <alignment horizontal="center" vertical="center"/>
    </xf>
    <xf numFmtId="0" fontId="0" fillId="0" borderId="1" xfId="0" applyBorder="1" applyAlignment="1" applyProtection="1">
      <alignment horizontal="left" vertical="center" wrapText="1"/>
    </xf>
    <xf numFmtId="0" fontId="0" fillId="0" borderId="0" xfId="0" applyAlignment="1" applyProtection="1">
      <alignment horizontal="center" vertical="center" wrapText="1"/>
    </xf>
    <xf numFmtId="0" fontId="0" fillId="0" borderId="1" xfId="0" applyBorder="1" applyAlignment="1" applyProtection="1">
      <alignment horizontal="left" vertical="top" wrapText="1"/>
    </xf>
    <xf numFmtId="0" fontId="0" fillId="2" borderId="1" xfId="0" applyFill="1" applyBorder="1" applyAlignment="1" applyProtection="1">
      <alignment horizontal="left"/>
    </xf>
    <xf numFmtId="0" fontId="2" fillId="4" borderId="1" xfId="0" applyFont="1" applyFill="1" applyBorder="1" applyAlignment="1" applyProtection="1">
      <alignment horizontal="left"/>
    </xf>
    <xf numFmtId="0" fontId="0" fillId="0" borderId="2" xfId="0" applyFont="1" applyBorder="1" applyAlignment="1" applyProtection="1">
      <alignment horizontal="left" vertical="center" wrapText="1"/>
    </xf>
    <xf numFmtId="0" fontId="0" fillId="0" borderId="11" xfId="0" applyFont="1" applyBorder="1" applyAlignment="1" applyProtection="1">
      <alignment horizontal="left" vertical="center" wrapText="1"/>
    </xf>
    <xf numFmtId="0" fontId="0" fillId="0" borderId="10" xfId="0" applyFont="1" applyBorder="1" applyAlignment="1" applyProtection="1">
      <alignment horizontal="left" vertical="center" wrapText="1"/>
    </xf>
    <xf numFmtId="0" fontId="0" fillId="0" borderId="12" xfId="0" applyFont="1" applyBorder="1" applyAlignment="1" applyProtection="1">
      <alignment horizontal="left" vertical="center" wrapText="1"/>
    </xf>
    <xf numFmtId="0" fontId="0" fillId="0" borderId="13" xfId="0" applyFont="1" applyBorder="1" applyAlignment="1" applyProtection="1">
      <alignment horizontal="left" vertical="center" wrapText="1"/>
    </xf>
    <xf numFmtId="0" fontId="0" fillId="0" borderId="14" xfId="0" applyFont="1" applyBorder="1" applyAlignment="1" applyProtection="1">
      <alignment horizontal="left" vertical="center" wrapText="1"/>
    </xf>
    <xf numFmtId="0" fontId="11" fillId="2" borderId="1" xfId="0" applyFont="1" applyFill="1" applyBorder="1" applyAlignment="1" applyProtection="1">
      <alignment horizontal="left" vertical="center" wrapText="1"/>
    </xf>
    <xf numFmtId="0" fontId="0" fillId="0" borderId="21" xfId="0" applyBorder="1" applyAlignment="1" applyProtection="1">
      <alignment horizontal="left" vertical="center" wrapText="1"/>
    </xf>
    <xf numFmtId="0" fontId="0" fillId="0" borderId="22" xfId="0" applyBorder="1" applyAlignment="1" applyProtection="1">
      <alignment horizontal="left" vertical="center" wrapText="1"/>
    </xf>
    <xf numFmtId="0" fontId="0" fillId="0" borderId="23" xfId="0" applyBorder="1" applyAlignment="1" applyProtection="1">
      <alignment horizontal="left" vertical="center" wrapText="1"/>
    </xf>
    <xf numFmtId="0" fontId="0" fillId="0" borderId="2" xfId="0" applyBorder="1" applyAlignment="1" applyProtection="1">
      <alignment horizontal="left" vertical="center" wrapText="1"/>
    </xf>
    <xf numFmtId="0" fontId="0" fillId="0" borderId="11" xfId="0" applyBorder="1" applyAlignment="1" applyProtection="1">
      <alignment horizontal="left" vertical="center" wrapText="1"/>
    </xf>
    <xf numFmtId="0" fontId="0" fillId="0" borderId="10" xfId="0" applyBorder="1" applyAlignment="1" applyProtection="1">
      <alignment horizontal="left" vertical="center" wrapText="1"/>
    </xf>
    <xf numFmtId="0" fontId="0" fillId="2" borderId="1" xfId="0" applyFill="1" applyBorder="1" applyAlignment="1" applyProtection="1">
      <alignment horizontal="left" vertical="top"/>
    </xf>
    <xf numFmtId="0" fontId="2" fillId="0" borderId="2" xfId="0" applyFont="1" applyBorder="1" applyAlignment="1" applyProtection="1">
      <alignment horizontal="center" vertical="center" wrapText="1"/>
    </xf>
    <xf numFmtId="0" fontId="2" fillId="0" borderId="11" xfId="0" applyFont="1" applyBorder="1" applyAlignment="1" applyProtection="1">
      <alignment horizontal="center" vertical="center" wrapText="1"/>
    </xf>
    <xf numFmtId="0" fontId="2" fillId="0" borderId="10" xfId="0" applyFont="1" applyBorder="1" applyAlignment="1" applyProtection="1">
      <alignment horizontal="center" vertical="center" wrapText="1"/>
    </xf>
    <xf numFmtId="0" fontId="0" fillId="0" borderId="2" xfId="0" applyBorder="1" applyAlignment="1" applyProtection="1">
      <alignment horizontal="center" wrapText="1"/>
    </xf>
    <xf numFmtId="0" fontId="0" fillId="0" borderId="11" xfId="0" applyBorder="1" applyAlignment="1" applyProtection="1">
      <alignment horizontal="center" wrapText="1"/>
    </xf>
    <xf numFmtId="0" fontId="0" fillId="0" borderId="10" xfId="0" applyBorder="1" applyAlignment="1" applyProtection="1">
      <alignment horizontal="center" wrapText="1"/>
    </xf>
    <xf numFmtId="167" fontId="0" fillId="3" borderId="2" xfId="0" applyNumberFormat="1" applyFill="1" applyBorder="1" applyAlignment="1" applyProtection="1">
      <alignment horizontal="right" vertical="center"/>
      <protection locked="0"/>
    </xf>
    <xf numFmtId="167" fontId="0" fillId="3" borderId="10" xfId="0" applyNumberFormat="1" applyFill="1" applyBorder="1" applyAlignment="1" applyProtection="1">
      <alignment horizontal="right" vertical="center"/>
      <protection locked="0"/>
    </xf>
    <xf numFmtId="0" fontId="0" fillId="0" borderId="1" xfId="0" applyFill="1" applyBorder="1" applyAlignment="1" applyProtection="1">
      <alignment horizontal="left" vertical="top"/>
    </xf>
    <xf numFmtId="0" fontId="0" fillId="5" borderId="2" xfId="0" applyFill="1" applyBorder="1" applyAlignment="1" applyProtection="1">
      <alignment horizontal="center"/>
    </xf>
    <xf numFmtId="0" fontId="0" fillId="5" borderId="11" xfId="0" applyFill="1" applyBorder="1" applyAlignment="1" applyProtection="1">
      <alignment horizontal="center"/>
    </xf>
    <xf numFmtId="0" fontId="0" fillId="5" borderId="10" xfId="0" applyFill="1" applyBorder="1" applyAlignment="1" applyProtection="1">
      <alignment horizontal="center"/>
    </xf>
    <xf numFmtId="0" fontId="0" fillId="0" borderId="2" xfId="0" applyFill="1" applyBorder="1" applyAlignment="1" applyProtection="1">
      <alignment horizontal="center" vertical="center" wrapText="1"/>
    </xf>
    <xf numFmtId="0" fontId="0" fillId="0" borderId="11" xfId="0" applyFill="1" applyBorder="1" applyAlignment="1" applyProtection="1">
      <alignment horizontal="center" vertical="center" wrapText="1"/>
    </xf>
    <xf numFmtId="0" fontId="0" fillId="0" borderId="10" xfId="0" applyFill="1" applyBorder="1" applyAlignment="1" applyProtection="1">
      <alignment horizontal="center" vertical="center" wrapText="1"/>
    </xf>
    <xf numFmtId="0" fontId="0" fillId="0" borderId="0" xfId="0" applyAlignment="1" applyProtection="1">
      <alignment horizontal="left" vertical="center" wrapText="1"/>
    </xf>
    <xf numFmtId="0" fontId="0" fillId="2" borderId="3" xfId="0" applyFill="1" applyBorder="1" applyAlignment="1" applyProtection="1">
      <alignment horizontal="center" vertical="center"/>
    </xf>
    <xf numFmtId="0" fontId="0" fillId="2" borderId="6" xfId="0" applyFill="1" applyBorder="1" applyAlignment="1" applyProtection="1">
      <alignment horizontal="center" vertical="center"/>
    </xf>
    <xf numFmtId="0" fontId="0" fillId="2" borderId="3" xfId="0" applyFill="1" applyBorder="1" applyAlignment="1" applyProtection="1">
      <alignment horizontal="center" vertical="center" wrapText="1"/>
    </xf>
    <xf numFmtId="0" fontId="0" fillId="2" borderId="6" xfId="0"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2" borderId="6" xfId="0" applyFont="1" applyFill="1" applyBorder="1" applyAlignment="1" applyProtection="1">
      <alignment horizontal="center" vertical="center" wrapText="1"/>
    </xf>
    <xf numFmtId="0" fontId="2" fillId="0" borderId="0" xfId="0" applyFont="1" applyAlignment="1" applyProtection="1">
      <alignment horizontal="left"/>
    </xf>
    <xf numFmtId="0" fontId="2" fillId="2" borderId="2" xfId="0" applyFont="1" applyFill="1" applyBorder="1" applyAlignment="1" applyProtection="1">
      <alignment horizontal="center"/>
    </xf>
    <xf numFmtId="0" fontId="2" fillId="2" borderId="11" xfId="0" applyFont="1" applyFill="1" applyBorder="1" applyAlignment="1" applyProtection="1">
      <alignment horizontal="center"/>
    </xf>
    <xf numFmtId="0" fontId="2" fillId="2" borderId="10" xfId="0" applyFont="1" applyFill="1" applyBorder="1" applyAlignment="1" applyProtection="1">
      <alignment horizontal="center"/>
    </xf>
    <xf numFmtId="0" fontId="0" fillId="0" borderId="1" xfId="0" applyBorder="1" applyAlignment="1" applyProtection="1">
      <alignment horizontal="center" wrapText="1"/>
    </xf>
    <xf numFmtId="0" fontId="0" fillId="0" borderId="1" xfId="0" applyBorder="1" applyAlignment="1" applyProtection="1">
      <alignment horizontal="center"/>
    </xf>
    <xf numFmtId="0" fontId="0" fillId="2" borderId="1" xfId="0" applyFill="1" applyBorder="1" applyAlignment="1" applyProtection="1">
      <alignment horizontal="center" vertical="center"/>
    </xf>
    <xf numFmtId="0" fontId="0" fillId="0" borderId="0" xfId="0" applyFill="1" applyBorder="1" applyAlignment="1" applyProtection="1">
      <alignment vertical="center" wrapText="1"/>
    </xf>
    <xf numFmtId="0" fontId="0" fillId="2" borderId="1" xfId="0" applyFill="1" applyBorder="1" applyAlignment="1" applyProtection="1">
      <alignment horizontal="right"/>
    </xf>
    <xf numFmtId="0" fontId="0" fillId="0" borderId="10" xfId="0" applyBorder="1" applyAlignment="1" applyProtection="1">
      <alignment horizontal="center"/>
    </xf>
    <xf numFmtId="0" fontId="0" fillId="0" borderId="0" xfId="0" applyAlignment="1" applyProtection="1">
      <alignment horizontal="center" wrapText="1"/>
    </xf>
    <xf numFmtId="0" fontId="0" fillId="0" borderId="1" xfId="0" applyBorder="1" applyAlignment="1" applyProtection="1">
      <alignment horizontal="left"/>
    </xf>
    <xf numFmtId="164" fontId="0" fillId="3" borderId="1" xfId="0" applyNumberFormat="1" applyFill="1" applyBorder="1" applyAlignment="1" applyProtection="1">
      <alignment horizontal="right" vertical="center"/>
      <protection locked="0"/>
    </xf>
    <xf numFmtId="0" fontId="0" fillId="0" borderId="17" xfId="0" applyBorder="1" applyAlignment="1" applyProtection="1">
      <alignment horizontal="left" vertical="top" wrapText="1"/>
    </xf>
    <xf numFmtId="0" fontId="0" fillId="0" borderId="4" xfId="0" applyBorder="1" applyAlignment="1" applyProtection="1">
      <alignment horizontal="left" vertical="top" wrapText="1"/>
    </xf>
    <xf numFmtId="0" fontId="0" fillId="0" borderId="5" xfId="0" applyBorder="1" applyAlignment="1" applyProtection="1">
      <alignment horizontal="left" vertical="top" wrapText="1"/>
    </xf>
    <xf numFmtId="0" fontId="11" fillId="4" borderId="1" xfId="0" applyFont="1" applyFill="1" applyBorder="1" applyAlignment="1" applyProtection="1">
      <alignment horizontal="left" vertical="center"/>
    </xf>
    <xf numFmtId="164" fontId="2" fillId="0" borderId="2" xfId="0" applyNumberFormat="1" applyFont="1" applyBorder="1" applyAlignment="1" applyProtection="1">
      <alignment horizontal="center" vertical="center"/>
    </xf>
    <xf numFmtId="164" fontId="2" fillId="0" borderId="10" xfId="0" applyNumberFormat="1" applyFont="1" applyBorder="1" applyAlignment="1" applyProtection="1">
      <alignment horizontal="center" vertical="center"/>
    </xf>
    <xf numFmtId="0" fontId="0" fillId="0" borderId="18" xfId="0" applyFill="1" applyBorder="1" applyAlignment="1" applyProtection="1">
      <alignment horizontal="left" vertical="center" wrapText="1"/>
    </xf>
    <xf numFmtId="0" fontId="0" fillId="0" borderId="19" xfId="0" applyFill="1" applyBorder="1" applyAlignment="1" applyProtection="1">
      <alignment horizontal="left" vertical="center" wrapText="1"/>
    </xf>
    <xf numFmtId="0" fontId="0" fillId="0" borderId="20" xfId="0" applyFill="1" applyBorder="1" applyAlignment="1" applyProtection="1">
      <alignment horizontal="left" vertical="center" wrapText="1"/>
    </xf>
    <xf numFmtId="164" fontId="2" fillId="0" borderId="1" xfId="0" applyNumberFormat="1" applyFont="1" applyFill="1" applyBorder="1" applyAlignment="1" applyProtection="1">
      <alignment horizontal="right" vertical="center"/>
    </xf>
    <xf numFmtId="0" fontId="2" fillId="2" borderId="1" xfId="0" applyFont="1" applyFill="1" applyBorder="1" applyAlignment="1" applyProtection="1">
      <alignment horizontal="center"/>
    </xf>
    <xf numFmtId="0" fontId="2" fillId="0" borderId="6" xfId="0" applyFont="1" applyBorder="1" applyProtection="1"/>
    <xf numFmtId="0" fontId="0" fillId="0" borderId="2" xfId="0" applyBorder="1" applyAlignment="1" applyProtection="1">
      <alignment horizontal="center" vertical="top"/>
      <protection locked="0"/>
    </xf>
    <xf numFmtId="0" fontId="0" fillId="0" borderId="11" xfId="0" applyBorder="1" applyAlignment="1" applyProtection="1">
      <alignment horizontal="center" vertical="top"/>
      <protection locked="0"/>
    </xf>
    <xf numFmtId="0" fontId="0" fillId="0" borderId="10" xfId="0" applyBorder="1" applyAlignment="1" applyProtection="1">
      <alignment horizontal="center" vertical="top"/>
      <protection locked="0"/>
    </xf>
    <xf numFmtId="0" fontId="0" fillId="2" borderId="1" xfId="0" applyFill="1" applyBorder="1" applyAlignment="1" applyProtection="1">
      <alignment horizontal="center" vertical="center" wrapText="1"/>
    </xf>
    <xf numFmtId="164" fontId="2" fillId="0" borderId="12" xfId="0" applyNumberFormat="1" applyFont="1" applyBorder="1" applyAlignment="1" applyProtection="1">
      <alignment horizontal="center" vertical="center"/>
    </xf>
    <xf numFmtId="164" fontId="2" fillId="0" borderId="13" xfId="0" applyNumberFormat="1" applyFont="1" applyBorder="1" applyAlignment="1" applyProtection="1">
      <alignment horizontal="center" vertical="center"/>
    </xf>
    <xf numFmtId="164" fontId="2" fillId="0" borderId="14" xfId="0" applyNumberFormat="1" applyFont="1" applyBorder="1" applyAlignment="1" applyProtection="1">
      <alignment horizontal="center" vertical="center"/>
    </xf>
    <xf numFmtId="0" fontId="12" fillId="0" borderId="2" xfId="0" applyFont="1" applyBorder="1" applyAlignment="1" applyProtection="1">
      <alignment horizontal="center" vertical="center"/>
    </xf>
    <xf numFmtId="0" fontId="12" fillId="0" borderId="10" xfId="0" applyFont="1" applyBorder="1" applyAlignment="1" applyProtection="1">
      <alignment horizontal="center" vertical="center"/>
    </xf>
    <xf numFmtId="0" fontId="0" fillId="2" borderId="17" xfId="0" applyFill="1" applyBorder="1" applyAlignment="1" applyProtection="1">
      <alignment horizontal="center" vertical="center"/>
    </xf>
    <xf numFmtId="0" fontId="0" fillId="2" borderId="4" xfId="0" applyFill="1" applyBorder="1" applyAlignment="1" applyProtection="1">
      <alignment horizontal="center" vertical="center"/>
    </xf>
    <xf numFmtId="0" fontId="0" fillId="2" borderId="5" xfId="0" applyFill="1" applyBorder="1" applyAlignment="1" applyProtection="1">
      <alignment horizontal="center" vertical="center"/>
    </xf>
    <xf numFmtId="0" fontId="0" fillId="2" borderId="18" xfId="0" applyFill="1" applyBorder="1" applyAlignment="1" applyProtection="1">
      <alignment horizontal="center" vertical="center"/>
    </xf>
    <xf numFmtId="0" fontId="0" fillId="2" borderId="19" xfId="0" applyFill="1" applyBorder="1" applyAlignment="1" applyProtection="1">
      <alignment horizontal="center" vertical="center"/>
    </xf>
    <xf numFmtId="0" fontId="0" fillId="2" borderId="20" xfId="0" applyFill="1" applyBorder="1" applyAlignment="1" applyProtection="1">
      <alignment horizontal="center" vertical="center"/>
    </xf>
    <xf numFmtId="0" fontId="0" fillId="0" borderId="2" xfId="0" applyBorder="1" applyAlignment="1" applyProtection="1">
      <alignment vertical="center" wrapText="1"/>
    </xf>
    <xf numFmtId="0" fontId="0" fillId="0" borderId="11" xfId="0" applyBorder="1" applyAlignment="1" applyProtection="1">
      <alignment vertical="center" wrapText="1"/>
    </xf>
    <xf numFmtId="0" fontId="0" fillId="0" borderId="10" xfId="0" applyBorder="1" applyAlignment="1" applyProtection="1">
      <alignment vertical="center" wrapText="1"/>
    </xf>
    <xf numFmtId="0" fontId="2" fillId="0" borderId="1" xfId="0" applyFont="1" applyBorder="1" applyProtection="1"/>
    <xf numFmtId="0" fontId="13" fillId="0" borderId="0" xfId="0" applyFont="1" applyAlignment="1" applyProtection="1">
      <alignment horizontal="left" vertical="center" wrapText="1"/>
    </xf>
    <xf numFmtId="0" fontId="8" fillId="2" borderId="1" xfId="0" applyFont="1" applyFill="1" applyBorder="1" applyAlignment="1" applyProtection="1">
      <alignment vertical="center"/>
    </xf>
    <xf numFmtId="166" fontId="8" fillId="3" borderId="2" xfId="0" applyNumberFormat="1" applyFont="1" applyFill="1" applyBorder="1" applyAlignment="1" applyProtection="1">
      <alignment horizontal="left" vertical="center"/>
      <protection locked="0"/>
    </xf>
    <xf numFmtId="166" fontId="8" fillId="3" borderId="11" xfId="0" applyNumberFormat="1" applyFont="1" applyFill="1" applyBorder="1" applyAlignment="1" applyProtection="1">
      <alignment horizontal="left" vertical="center"/>
      <protection locked="0"/>
    </xf>
    <xf numFmtId="166" fontId="8" fillId="3" borderId="10" xfId="0" applyNumberFormat="1" applyFont="1" applyFill="1" applyBorder="1" applyAlignment="1" applyProtection="1">
      <alignment horizontal="left" vertical="center"/>
      <protection locked="0"/>
    </xf>
    <xf numFmtId="0" fontId="0" fillId="3" borderId="2" xfId="0" applyFill="1" applyBorder="1" applyAlignment="1" applyProtection="1">
      <alignment horizontal="left"/>
      <protection locked="0"/>
    </xf>
    <xf numFmtId="0" fontId="0" fillId="3" borderId="11" xfId="0" applyFill="1" applyBorder="1" applyAlignment="1" applyProtection="1">
      <alignment horizontal="left"/>
      <protection locked="0"/>
    </xf>
    <xf numFmtId="0" fontId="0" fillId="3" borderId="10" xfId="0" applyFill="1" applyBorder="1" applyAlignment="1" applyProtection="1">
      <alignment horizontal="left"/>
      <protection locked="0"/>
    </xf>
    <xf numFmtId="0" fontId="14" fillId="3" borderId="2" xfId="1" applyFill="1" applyBorder="1" applyAlignment="1" applyProtection="1">
      <alignment horizontal="left" vertical="center"/>
      <protection locked="0"/>
    </xf>
    <xf numFmtId="0" fontId="0" fillId="3" borderId="11" xfId="0" applyFill="1" applyBorder="1" applyAlignment="1" applyProtection="1">
      <alignment horizontal="left" vertical="center"/>
      <protection locked="0"/>
    </xf>
    <xf numFmtId="0" fontId="0" fillId="3" borderId="10" xfId="0" applyFill="1" applyBorder="1" applyAlignment="1" applyProtection="1">
      <alignment horizontal="left" vertical="center"/>
      <protection locked="0"/>
    </xf>
    <xf numFmtId="0" fontId="1" fillId="0" borderId="17" xfId="0" applyFont="1" applyBorder="1" applyAlignment="1" applyProtection="1">
      <alignment horizontal="center" vertical="center"/>
    </xf>
    <xf numFmtId="0" fontId="2" fillId="0" borderId="4" xfId="0" applyFont="1" applyBorder="1" applyAlignment="1" applyProtection="1">
      <alignment horizontal="center" vertical="center"/>
    </xf>
    <xf numFmtId="0" fontId="2" fillId="0" borderId="5" xfId="0" applyFont="1" applyBorder="1" applyAlignment="1" applyProtection="1">
      <alignment horizontal="center" vertical="center"/>
    </xf>
    <xf numFmtId="0" fontId="2" fillId="0" borderId="18" xfId="0" applyFont="1" applyBorder="1" applyAlignment="1" applyProtection="1">
      <alignment horizontal="center" vertical="center"/>
    </xf>
    <xf numFmtId="0" fontId="2" fillId="0" borderId="19" xfId="0" applyFont="1" applyBorder="1" applyAlignment="1" applyProtection="1">
      <alignment horizontal="center" vertical="center"/>
    </xf>
    <xf numFmtId="0" fontId="2" fillId="0" borderId="20" xfId="0" applyFont="1" applyBorder="1" applyAlignment="1" applyProtection="1">
      <alignment horizontal="center" vertical="center"/>
    </xf>
    <xf numFmtId="0" fontId="0" fillId="0" borderId="2" xfId="0" applyBorder="1" applyAlignment="1" applyProtection="1">
      <alignment horizontal="center"/>
    </xf>
    <xf numFmtId="0" fontId="0" fillId="0" borderId="11" xfId="0" applyBorder="1" applyAlignment="1" applyProtection="1">
      <alignment horizontal="center"/>
    </xf>
    <xf numFmtId="1" fontId="8" fillId="3" borderId="2" xfId="0" applyNumberFormat="1" applyFont="1" applyFill="1" applyBorder="1" applyAlignment="1" applyProtection="1">
      <alignment horizontal="center" vertical="center" wrapText="1"/>
      <protection locked="0"/>
    </xf>
    <xf numFmtId="1" fontId="8" fillId="3" borderId="10" xfId="0" applyNumberFormat="1" applyFont="1" applyFill="1" applyBorder="1" applyAlignment="1" applyProtection="1">
      <alignment horizontal="center" vertical="center" wrapText="1"/>
      <protection locked="0"/>
    </xf>
    <xf numFmtId="0" fontId="9" fillId="0" borderId="17" xfId="0" applyFont="1" applyBorder="1" applyAlignment="1" applyProtection="1">
      <alignment horizontal="center" vertical="center" wrapText="1"/>
    </xf>
    <xf numFmtId="0" fontId="9" fillId="0" borderId="4" xfId="0" applyFont="1" applyBorder="1" applyAlignment="1" applyProtection="1">
      <alignment horizontal="center" vertical="center" wrapText="1"/>
    </xf>
    <xf numFmtId="0" fontId="9" fillId="0" borderId="5" xfId="0" applyFont="1" applyBorder="1" applyAlignment="1" applyProtection="1">
      <alignment horizontal="center" vertical="center" wrapText="1"/>
    </xf>
    <xf numFmtId="0" fontId="9" fillId="0" borderId="15" xfId="0" applyFont="1" applyBorder="1" applyAlignment="1" applyProtection="1">
      <alignment horizontal="center" vertical="center" wrapText="1"/>
    </xf>
    <xf numFmtId="0" fontId="9" fillId="0" borderId="0" xfId="0" applyFont="1" applyBorder="1" applyAlignment="1" applyProtection="1">
      <alignment horizontal="center" vertical="center" wrapText="1"/>
    </xf>
    <xf numFmtId="0" fontId="9" fillId="0" borderId="16" xfId="0" applyFont="1" applyBorder="1" applyAlignment="1" applyProtection="1">
      <alignment horizontal="center" vertical="center" wrapText="1"/>
    </xf>
    <xf numFmtId="0" fontId="9" fillId="0" borderId="18" xfId="0" applyFont="1" applyBorder="1" applyAlignment="1" applyProtection="1">
      <alignment horizontal="center" vertical="center" wrapText="1"/>
    </xf>
    <xf numFmtId="0" fontId="9" fillId="0" borderId="19" xfId="0" applyFont="1" applyBorder="1" applyAlignment="1" applyProtection="1">
      <alignment horizontal="center" vertical="center" wrapText="1"/>
    </xf>
    <xf numFmtId="0" fontId="9" fillId="0" borderId="20" xfId="0" applyFont="1" applyBorder="1" applyAlignment="1" applyProtection="1">
      <alignment horizontal="center" vertical="center" wrapText="1"/>
    </xf>
    <xf numFmtId="1" fontId="12" fillId="3" borderId="2" xfId="0" applyNumberFormat="1" applyFont="1" applyFill="1" applyBorder="1" applyAlignment="1" applyProtection="1">
      <alignment horizontal="center" vertical="center" wrapText="1"/>
      <protection locked="0"/>
    </xf>
    <xf numFmtId="1" fontId="12" fillId="3" borderId="10" xfId="0" applyNumberFormat="1" applyFont="1" applyFill="1" applyBorder="1" applyAlignment="1" applyProtection="1">
      <alignment horizontal="center" vertical="center" wrapText="1"/>
      <protection locked="0"/>
    </xf>
    <xf numFmtId="0" fontId="8" fillId="2" borderId="2" xfId="0" applyFont="1" applyFill="1" applyBorder="1" applyAlignment="1" applyProtection="1">
      <alignment horizontal="left" vertical="center"/>
    </xf>
    <xf numFmtId="0" fontId="8" fillId="2" borderId="10" xfId="0" applyFont="1" applyFill="1" applyBorder="1" applyAlignment="1" applyProtection="1">
      <alignment horizontal="left" vertical="center"/>
    </xf>
    <xf numFmtId="3" fontId="8" fillId="3" borderId="2" xfId="0" applyNumberFormat="1" applyFont="1" applyFill="1" applyBorder="1" applyAlignment="1" applyProtection="1">
      <alignment horizontal="left" vertical="center"/>
      <protection locked="0"/>
    </xf>
    <xf numFmtId="3" fontId="8" fillId="3" borderId="10" xfId="0" applyNumberFormat="1" applyFont="1" applyFill="1" applyBorder="1" applyAlignment="1" applyProtection="1">
      <alignment horizontal="left" vertical="center"/>
      <protection locked="0"/>
    </xf>
    <xf numFmtId="166" fontId="10" fillId="3" borderId="2" xfId="0" applyNumberFormat="1" applyFont="1" applyFill="1" applyBorder="1" applyAlignment="1" applyProtection="1">
      <alignment horizontal="center" vertical="center"/>
      <protection locked="0"/>
    </xf>
    <xf numFmtId="166" fontId="10" fillId="3" borderId="10" xfId="0" applyNumberFormat="1" applyFont="1" applyFill="1" applyBorder="1" applyAlignment="1" applyProtection="1">
      <alignment horizontal="center" vertical="center"/>
      <protection locked="0"/>
    </xf>
    <xf numFmtId="0" fontId="8" fillId="3" borderId="17" xfId="0" applyFont="1" applyFill="1" applyBorder="1" applyAlignment="1" applyProtection="1">
      <alignment horizontal="center"/>
    </xf>
    <xf numFmtId="0" fontId="8" fillId="3" borderId="4" xfId="0" applyFont="1" applyFill="1" applyBorder="1" applyAlignment="1" applyProtection="1">
      <alignment horizontal="center"/>
    </xf>
    <xf numFmtId="0" fontId="8" fillId="3" borderId="5" xfId="0" applyFont="1" applyFill="1" applyBorder="1" applyAlignment="1" applyProtection="1">
      <alignment horizontal="center"/>
    </xf>
    <xf numFmtId="0" fontId="8" fillId="3" borderId="15" xfId="0" applyFont="1" applyFill="1" applyBorder="1" applyAlignment="1" applyProtection="1">
      <alignment horizontal="center"/>
    </xf>
    <xf numFmtId="0" fontId="8" fillId="3" borderId="0" xfId="0" applyFont="1" applyFill="1" applyBorder="1" applyAlignment="1" applyProtection="1">
      <alignment horizontal="center"/>
    </xf>
    <xf numFmtId="0" fontId="8" fillId="3" borderId="16" xfId="0" applyFont="1" applyFill="1" applyBorder="1" applyAlignment="1" applyProtection="1">
      <alignment horizontal="center"/>
    </xf>
    <xf numFmtId="0" fontId="8" fillId="3" borderId="18" xfId="0" applyFont="1" applyFill="1" applyBorder="1" applyAlignment="1" applyProtection="1">
      <alignment horizontal="center"/>
    </xf>
    <xf numFmtId="0" fontId="8" fillId="3" borderId="19" xfId="0" applyFont="1" applyFill="1" applyBorder="1" applyAlignment="1" applyProtection="1">
      <alignment horizontal="center"/>
    </xf>
    <xf numFmtId="0" fontId="8" fillId="3" borderId="20" xfId="0" applyFont="1" applyFill="1" applyBorder="1" applyAlignment="1" applyProtection="1">
      <alignment horizontal="center"/>
    </xf>
    <xf numFmtId="0" fontId="12" fillId="3" borderId="2" xfId="0" applyFont="1" applyFill="1" applyBorder="1" applyAlignment="1" applyProtection="1">
      <alignment horizontal="left" vertical="center"/>
      <protection locked="0"/>
    </xf>
    <xf numFmtId="0" fontId="12" fillId="3" borderId="11" xfId="0" applyFont="1" applyFill="1" applyBorder="1" applyAlignment="1" applyProtection="1">
      <alignment horizontal="left" vertical="center"/>
      <protection locked="0"/>
    </xf>
    <xf numFmtId="0" fontId="12" fillId="3" borderId="10" xfId="0" applyFont="1" applyFill="1" applyBorder="1" applyAlignment="1" applyProtection="1">
      <alignment horizontal="left" vertical="center"/>
      <protection locked="0"/>
    </xf>
    <xf numFmtId="0" fontId="8" fillId="2" borderId="11" xfId="0" applyFont="1" applyFill="1" applyBorder="1" applyAlignment="1" applyProtection="1">
      <alignment horizontal="left" vertical="center"/>
    </xf>
    <xf numFmtId="0" fontId="8" fillId="2" borderId="2" xfId="0" applyFont="1" applyFill="1" applyBorder="1" applyAlignment="1" applyProtection="1">
      <alignment vertical="center" wrapText="1"/>
    </xf>
    <xf numFmtId="0" fontId="8" fillId="2" borderId="11" xfId="0" applyFont="1" applyFill="1" applyBorder="1" applyAlignment="1" applyProtection="1">
      <alignment vertical="center" wrapText="1"/>
    </xf>
    <xf numFmtId="0" fontId="8" fillId="2" borderId="10" xfId="0" applyFont="1" applyFill="1" applyBorder="1" applyAlignment="1" applyProtection="1">
      <alignment vertical="center" wrapText="1"/>
    </xf>
    <xf numFmtId="0" fontId="2" fillId="0" borderId="2" xfId="0" applyFont="1" applyFill="1" applyBorder="1" applyAlignment="1" applyProtection="1">
      <alignment wrapText="1"/>
    </xf>
    <xf numFmtId="0" fontId="2" fillId="0" borderId="10" xfId="0" applyFont="1" applyFill="1" applyBorder="1" applyAlignment="1" applyProtection="1">
      <alignment wrapText="1"/>
    </xf>
    <xf numFmtId="0" fontId="8" fillId="3" borderId="2" xfId="0" applyFont="1" applyFill="1" applyBorder="1" applyAlignment="1" applyProtection="1">
      <alignment horizontal="left" vertical="center"/>
      <protection locked="0"/>
    </xf>
    <xf numFmtId="0" fontId="8" fillId="3" borderId="11" xfId="0" applyFont="1" applyFill="1" applyBorder="1" applyAlignment="1" applyProtection="1">
      <alignment horizontal="left" vertical="center"/>
      <protection locked="0"/>
    </xf>
    <xf numFmtId="0" fontId="8" fillId="3" borderId="10" xfId="0" applyFont="1" applyFill="1" applyBorder="1" applyAlignment="1" applyProtection="1">
      <alignment horizontal="left" vertical="center"/>
      <protection locked="0"/>
    </xf>
    <xf numFmtId="0" fontId="0" fillId="0" borderId="2" xfId="0" applyFill="1" applyBorder="1" applyAlignment="1" applyProtection="1">
      <alignment horizontal="left" vertical="center" wrapText="1"/>
    </xf>
    <xf numFmtId="0" fontId="0" fillId="0" borderId="11" xfId="0" applyFill="1" applyBorder="1" applyAlignment="1" applyProtection="1">
      <alignment horizontal="left" vertical="center" wrapText="1"/>
    </xf>
    <xf numFmtId="0" fontId="0" fillId="0" borderId="10" xfId="0" applyFill="1" applyBorder="1" applyAlignment="1" applyProtection="1">
      <alignment horizontal="left" vertical="center" wrapText="1"/>
    </xf>
    <xf numFmtId="167" fontId="2" fillId="0" borderId="2" xfId="0" applyNumberFormat="1" applyFont="1" applyBorder="1" applyAlignment="1" applyProtection="1">
      <alignment horizontal="center"/>
    </xf>
    <xf numFmtId="167" fontId="2" fillId="0" borderId="11" xfId="0" applyNumberFormat="1" applyFont="1" applyBorder="1" applyAlignment="1" applyProtection="1">
      <alignment horizontal="center"/>
    </xf>
    <xf numFmtId="167" fontId="2" fillId="0" borderId="10" xfId="0" applyNumberFormat="1" applyFont="1" applyBorder="1" applyAlignment="1" applyProtection="1">
      <alignment horizontal="center"/>
    </xf>
    <xf numFmtId="0" fontId="12" fillId="3" borderId="2" xfId="0" applyFont="1" applyFill="1" applyBorder="1" applyAlignment="1" applyProtection="1">
      <alignment horizontal="center" vertical="center"/>
      <protection locked="0"/>
    </xf>
    <xf numFmtId="0" fontId="12" fillId="3" borderId="10" xfId="0" applyFont="1" applyFill="1" applyBorder="1" applyAlignment="1" applyProtection="1">
      <alignment horizontal="center" vertical="center"/>
      <protection locked="0"/>
    </xf>
    <xf numFmtId="0" fontId="15" fillId="6" borderId="3" xfId="0" applyFont="1" applyFill="1" applyBorder="1" applyAlignment="1" applyProtection="1">
      <alignment horizontal="center" vertical="center" textRotation="90" wrapText="1"/>
    </xf>
    <xf numFmtId="0" fontId="15" fillId="6" borderId="9" xfId="0" applyFont="1" applyFill="1" applyBorder="1" applyAlignment="1" applyProtection="1">
      <alignment horizontal="center" vertical="center" textRotation="90" wrapText="1"/>
    </xf>
    <xf numFmtId="0" fontId="0" fillId="2" borderId="1" xfId="0" applyFill="1" applyBorder="1" applyAlignment="1" applyProtection="1">
      <alignment horizontal="center"/>
    </xf>
    <xf numFmtId="0" fontId="2" fillId="5" borderId="1" xfId="0" applyFont="1" applyFill="1" applyBorder="1" applyAlignment="1" applyProtection="1">
      <alignment horizontal="center" vertical="center"/>
    </xf>
    <xf numFmtId="0" fontId="0" fillId="0" borderId="1" xfId="0" applyBorder="1" applyAlignment="1" applyProtection="1">
      <alignment horizontal="center" vertical="center" wrapText="1"/>
    </xf>
    <xf numFmtId="0" fontId="2" fillId="0" borderId="1" xfId="0" applyFont="1" applyBorder="1" applyAlignment="1" applyProtection="1">
      <alignment horizontal="left"/>
    </xf>
    <xf numFmtId="0" fontId="1" fillId="0" borderId="15" xfId="0" applyFont="1" applyBorder="1" applyAlignment="1" applyProtection="1">
      <alignment horizontal="left" vertical="center" wrapText="1"/>
    </xf>
    <xf numFmtId="0" fontId="2" fillId="0" borderId="0" xfId="0" applyFont="1" applyBorder="1" applyAlignment="1" applyProtection="1">
      <alignment horizontal="left" vertical="center" wrapText="1"/>
    </xf>
    <xf numFmtId="0" fontId="2" fillId="0" borderId="16" xfId="0" applyFont="1" applyBorder="1" applyAlignment="1" applyProtection="1">
      <alignment horizontal="left" vertical="center" wrapText="1"/>
    </xf>
    <xf numFmtId="0" fontId="15" fillId="6" borderId="7" xfId="0" applyFont="1" applyFill="1" applyBorder="1" applyAlignment="1" applyProtection="1">
      <alignment horizontal="center" vertical="center" textRotation="90" wrapText="1"/>
    </xf>
    <xf numFmtId="0" fontId="15" fillId="6" borderId="1" xfId="0" applyFont="1" applyFill="1" applyBorder="1" applyAlignment="1" applyProtection="1">
      <alignment horizontal="center" vertical="center" textRotation="90" wrapText="1"/>
    </xf>
    <xf numFmtId="0" fontId="15" fillId="6" borderId="8" xfId="0" applyFont="1" applyFill="1" applyBorder="1" applyAlignment="1" applyProtection="1">
      <alignment horizontal="center" vertical="center" textRotation="90" wrapText="1"/>
    </xf>
    <xf numFmtId="0" fontId="1" fillId="0" borderId="1" xfId="0" applyFont="1" applyBorder="1" applyAlignment="1" applyProtection="1">
      <alignment horizontal="left" vertical="center" wrapText="1"/>
    </xf>
    <xf numFmtId="0" fontId="2"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4" xfId="0" applyFont="1" applyBorder="1" applyAlignment="1" applyProtection="1">
      <alignment horizontal="left" vertical="center" wrapText="1"/>
    </xf>
    <xf numFmtId="0" fontId="2" fillId="2" borderId="11" xfId="0" applyFont="1" applyFill="1" applyBorder="1" applyAlignment="1" applyProtection="1">
      <alignment horizontal="center" vertical="center"/>
    </xf>
    <xf numFmtId="0" fontId="2" fillId="2" borderId="1" xfId="0" applyFont="1" applyFill="1" applyBorder="1" applyAlignment="1" applyProtection="1">
      <alignment horizontal="center" vertical="center"/>
    </xf>
  </cellXfs>
  <cellStyles count="2">
    <cellStyle name="Hipervínculo" xfId="1" builtinId="8"/>
    <cellStyle name="Normal" xfId="0" builtinId="0"/>
  </cellStyles>
  <dxfs count="11">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5"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2:S236"/>
  <sheetViews>
    <sheetView showGridLines="0" tabSelected="1" view="pageBreakPreview" topLeftCell="A13" zoomScale="70" zoomScaleNormal="55" zoomScaleSheetLayoutView="70" zoomScalePageLayoutView="70" workbookViewId="0">
      <selection activeCell="J35" sqref="J35:K35"/>
    </sheetView>
  </sheetViews>
  <sheetFormatPr baseColWidth="10" defaultRowHeight="15" x14ac:dyDescent="0.25"/>
  <cols>
    <col min="1" max="1" width="7" style="3" customWidth="1"/>
    <col min="2" max="2" width="8.7109375" style="4" customWidth="1"/>
    <col min="3" max="3" width="27.7109375" style="5" customWidth="1"/>
    <col min="4" max="4" width="17" style="3" customWidth="1"/>
    <col min="5" max="5" width="27" style="3" customWidth="1"/>
    <col min="6" max="7" width="16" style="3" customWidth="1"/>
    <col min="8" max="8" width="15.85546875" style="3" customWidth="1"/>
    <col min="9" max="9" width="16.28515625" style="3" customWidth="1"/>
    <col min="10" max="10" width="17.28515625" style="3" bestFit="1" customWidth="1"/>
    <col min="11" max="11" width="21.42578125" style="3" bestFit="1" customWidth="1"/>
    <col min="12" max="13" width="11.42578125" style="3" customWidth="1"/>
    <col min="14" max="14" width="28.42578125" style="3" customWidth="1"/>
    <col min="15" max="16384" width="11.42578125" style="3"/>
  </cols>
  <sheetData>
    <row r="2" spans="2:17" ht="31.5" customHeight="1" x14ac:dyDescent="0.25">
      <c r="C2" s="229" t="s">
        <v>209</v>
      </c>
      <c r="D2" s="229"/>
      <c r="E2" s="229"/>
      <c r="F2" s="229"/>
      <c r="G2" s="229"/>
      <c r="H2" s="229"/>
      <c r="I2" s="229"/>
      <c r="J2" s="229"/>
    </row>
    <row r="3" spans="2:17" x14ac:dyDescent="0.25">
      <c r="B3" s="3"/>
      <c r="C3" s="3"/>
      <c r="D3" s="5"/>
      <c r="Q3" s="41"/>
    </row>
    <row r="4" spans="2:17" ht="21.75" customHeight="1" x14ac:dyDescent="0.25">
      <c r="B4" s="3"/>
      <c r="C4" s="250" t="s">
        <v>158</v>
      </c>
      <c r="D4" s="251"/>
      <c r="E4" s="251"/>
      <c r="F4" s="251"/>
      <c r="G4" s="252"/>
      <c r="I4" s="61" t="s">
        <v>160</v>
      </c>
      <c r="J4" s="259">
        <v>2025</v>
      </c>
      <c r="K4" s="260"/>
      <c r="Q4" s="41"/>
    </row>
    <row r="5" spans="2:17" ht="18.75" x14ac:dyDescent="0.3">
      <c r="B5" s="3"/>
      <c r="C5" s="253"/>
      <c r="D5" s="254"/>
      <c r="E5" s="254"/>
      <c r="F5" s="254"/>
      <c r="G5" s="255"/>
      <c r="J5" s="64"/>
      <c r="K5" s="64"/>
      <c r="Q5" s="41"/>
    </row>
    <row r="6" spans="2:17" ht="26.25" customHeight="1" x14ac:dyDescent="0.25">
      <c r="B6" s="3"/>
      <c r="C6" s="253"/>
      <c r="D6" s="254"/>
      <c r="E6" s="254"/>
      <c r="F6" s="254"/>
      <c r="G6" s="255"/>
      <c r="I6" s="62" t="s">
        <v>159</v>
      </c>
      <c r="J6" s="265" t="s">
        <v>161</v>
      </c>
      <c r="K6" s="266"/>
      <c r="Q6" s="41"/>
    </row>
    <row r="7" spans="2:17" x14ac:dyDescent="0.25">
      <c r="B7" s="3"/>
      <c r="C7" s="253"/>
      <c r="D7" s="254"/>
      <c r="E7" s="254"/>
      <c r="F7" s="254"/>
      <c r="G7" s="255"/>
      <c r="Q7" s="41"/>
    </row>
    <row r="8" spans="2:17" ht="26.25" customHeight="1" x14ac:dyDescent="0.25">
      <c r="B8" s="3"/>
      <c r="C8" s="256"/>
      <c r="D8" s="257"/>
      <c r="E8" s="257"/>
      <c r="F8" s="257"/>
      <c r="G8" s="258"/>
      <c r="I8" s="61" t="s">
        <v>197</v>
      </c>
      <c r="J8" s="248" t="s">
        <v>196</v>
      </c>
      <c r="K8" s="249"/>
      <c r="Q8" s="41"/>
    </row>
    <row r="9" spans="2:17" x14ac:dyDescent="0.25">
      <c r="B9" s="3"/>
      <c r="C9" s="4"/>
      <c r="D9" s="5"/>
      <c r="Q9" s="41"/>
    </row>
    <row r="10" spans="2:17" x14ac:dyDescent="0.25">
      <c r="B10" s="3"/>
      <c r="C10" s="4"/>
      <c r="D10" s="5"/>
      <c r="Q10" s="41"/>
    </row>
    <row r="11" spans="2:17" ht="28.5" customHeight="1" x14ac:dyDescent="0.25">
      <c r="B11" s="3"/>
      <c r="C11" s="261" t="s">
        <v>0</v>
      </c>
      <c r="D11" s="262"/>
      <c r="E11" s="276"/>
      <c r="F11" s="277"/>
      <c r="G11" s="277"/>
      <c r="H11" s="277"/>
      <c r="I11" s="277"/>
      <c r="J11" s="277"/>
      <c r="K11" s="278"/>
      <c r="Q11" s="41"/>
    </row>
    <row r="12" spans="2:17" ht="15.75" x14ac:dyDescent="0.25">
      <c r="B12" s="3"/>
      <c r="C12" s="50"/>
      <c r="D12" s="51"/>
      <c r="E12" s="52"/>
      <c r="F12" s="52"/>
      <c r="G12" s="52"/>
      <c r="H12" s="52"/>
      <c r="I12" s="52"/>
      <c r="J12" s="52"/>
      <c r="K12" s="52"/>
      <c r="Q12" s="41"/>
    </row>
    <row r="13" spans="2:17" ht="30" customHeight="1" x14ac:dyDescent="0.25">
      <c r="B13" s="3"/>
      <c r="C13" s="261" t="s">
        <v>1</v>
      </c>
      <c r="D13" s="262"/>
      <c r="E13" s="276"/>
      <c r="F13" s="277"/>
      <c r="G13" s="277"/>
      <c r="H13" s="277"/>
      <c r="I13" s="277"/>
      <c r="J13" s="277"/>
      <c r="K13" s="278"/>
      <c r="Q13" s="41"/>
    </row>
    <row r="14" spans="2:17" ht="15.75" x14ac:dyDescent="0.25">
      <c r="B14" s="3"/>
      <c r="C14" s="53"/>
      <c r="D14" s="54"/>
      <c r="E14" s="55"/>
      <c r="F14" s="55"/>
      <c r="G14" s="65"/>
      <c r="H14" s="55"/>
      <c r="I14" s="55"/>
      <c r="J14" s="55"/>
      <c r="K14" s="55"/>
      <c r="Q14" s="41"/>
    </row>
    <row r="15" spans="2:17" ht="15.75" x14ac:dyDescent="0.25">
      <c r="B15" s="3"/>
      <c r="C15" s="50"/>
      <c r="D15" s="51"/>
      <c r="E15" s="52"/>
      <c r="F15" s="52"/>
      <c r="G15" s="52"/>
      <c r="H15" s="52"/>
      <c r="I15" s="52"/>
      <c r="J15" s="52"/>
      <c r="K15" s="52"/>
      <c r="Q15" s="41"/>
    </row>
    <row r="16" spans="2:17" ht="25.5" customHeight="1" x14ac:dyDescent="0.25">
      <c r="B16" s="3"/>
      <c r="C16" s="261" t="s">
        <v>2</v>
      </c>
      <c r="D16" s="262"/>
      <c r="E16" s="263"/>
      <c r="F16" s="264"/>
      <c r="G16" s="52"/>
      <c r="H16" s="261" t="s">
        <v>3</v>
      </c>
      <c r="I16" s="279"/>
      <c r="J16" s="279"/>
      <c r="K16" s="262"/>
    </row>
    <row r="17" spans="2:19" ht="15.75" x14ac:dyDescent="0.25">
      <c r="B17" s="3"/>
      <c r="C17" s="53"/>
      <c r="D17" s="54"/>
      <c r="E17" s="55"/>
      <c r="F17" s="55"/>
      <c r="G17" s="52"/>
      <c r="H17" s="267"/>
      <c r="I17" s="268"/>
      <c r="J17" s="268"/>
      <c r="K17" s="269"/>
    </row>
    <row r="18" spans="2:19" ht="15.75" x14ac:dyDescent="0.25">
      <c r="B18" s="3"/>
      <c r="C18" s="50"/>
      <c r="D18" s="51"/>
      <c r="E18" s="52"/>
      <c r="F18" s="52"/>
      <c r="G18" s="52"/>
      <c r="H18" s="270"/>
      <c r="I18" s="271"/>
      <c r="J18" s="271"/>
      <c r="K18" s="272"/>
    </row>
    <row r="19" spans="2:19" ht="20.25" customHeight="1" x14ac:dyDescent="0.25">
      <c r="B19" s="3"/>
      <c r="C19" s="280" t="s">
        <v>144</v>
      </c>
      <c r="D19" s="281"/>
      <c r="E19" s="281"/>
      <c r="F19" s="282"/>
      <c r="G19" s="52"/>
      <c r="H19" s="270"/>
      <c r="I19" s="271"/>
      <c r="J19" s="271"/>
      <c r="K19" s="272"/>
    </row>
    <row r="20" spans="2:19" ht="27.75" customHeight="1" x14ac:dyDescent="0.25">
      <c r="B20" s="3"/>
      <c r="C20" s="285"/>
      <c r="D20" s="286"/>
      <c r="E20" s="286"/>
      <c r="F20" s="287"/>
      <c r="G20" s="52"/>
      <c r="H20" s="273"/>
      <c r="I20" s="274"/>
      <c r="J20" s="274"/>
      <c r="K20" s="275"/>
    </row>
    <row r="21" spans="2:19" x14ac:dyDescent="0.25">
      <c r="B21" s="3"/>
      <c r="C21" s="9" t="str">
        <f>IF(ISBLANK(C20),"Completar 'Formulario confeccionado por:'", " " )</f>
        <v>Completar 'Formulario confeccionado por:'</v>
      </c>
      <c r="D21" s="5"/>
      <c r="F21" s="8"/>
      <c r="H21" s="10"/>
      <c r="I21" s="10"/>
      <c r="J21" s="10"/>
      <c r="K21" s="10"/>
    </row>
    <row r="22" spans="2:19" x14ac:dyDescent="0.25">
      <c r="B22" s="3"/>
      <c r="C22" s="4"/>
      <c r="D22" s="11"/>
      <c r="E22" s="8"/>
      <c r="F22" s="8"/>
      <c r="H22" s="10"/>
      <c r="I22" s="10"/>
      <c r="J22" s="10"/>
      <c r="K22" s="10"/>
    </row>
    <row r="23" spans="2:19" ht="24.75" customHeight="1" x14ac:dyDescent="0.25">
      <c r="B23" s="3"/>
      <c r="C23" s="261" t="s">
        <v>143</v>
      </c>
      <c r="D23" s="279"/>
      <c r="E23" s="279"/>
      <c r="F23" s="262"/>
      <c r="G23" s="52"/>
      <c r="H23" s="230" t="s">
        <v>142</v>
      </c>
      <c r="I23" s="230"/>
      <c r="J23" s="230"/>
      <c r="K23" s="230"/>
      <c r="Q23" s="10"/>
    </row>
    <row r="24" spans="2:19" ht="24" customHeight="1" x14ac:dyDescent="0.25">
      <c r="B24" s="3"/>
      <c r="C24" s="237"/>
      <c r="D24" s="238"/>
      <c r="E24" s="238"/>
      <c r="F24" s="239"/>
      <c r="H24" s="234"/>
      <c r="I24" s="235"/>
      <c r="J24" s="235"/>
      <c r="K24" s="236"/>
      <c r="S24" s="12"/>
    </row>
    <row r="25" spans="2:19" x14ac:dyDescent="0.25">
      <c r="B25" s="3"/>
      <c r="C25" s="12"/>
      <c r="D25" s="13" t="str">
        <f>IF(ISBLANK(C24),"Completar 'E-Mail de contacto'", " " )</f>
        <v>Completar 'E-Mail de contacto'</v>
      </c>
      <c r="E25" s="8"/>
      <c r="F25" s="8"/>
      <c r="H25" s="14" t="str">
        <f>IF(ISBLANK(H24),"Completar 'Teléfono de contacto'", " " )</f>
        <v>Completar 'Teléfono de contacto'</v>
      </c>
      <c r="I25" s="15"/>
      <c r="J25" s="15"/>
      <c r="K25" s="15"/>
      <c r="S25" s="12"/>
    </row>
    <row r="26" spans="2:19" x14ac:dyDescent="0.25">
      <c r="B26" s="3"/>
      <c r="C26" s="4"/>
      <c r="D26" s="5"/>
    </row>
    <row r="27" spans="2:19" ht="24.75" customHeight="1" x14ac:dyDescent="0.25">
      <c r="B27" s="3"/>
      <c r="C27" s="261" t="s">
        <v>195</v>
      </c>
      <c r="D27" s="279"/>
      <c r="E27" s="279"/>
      <c r="F27" s="262"/>
      <c r="H27" s="230" t="s">
        <v>4</v>
      </c>
      <c r="I27" s="230"/>
      <c r="J27" s="230"/>
      <c r="K27" s="230"/>
    </row>
    <row r="28" spans="2:19" ht="27.75" customHeight="1" x14ac:dyDescent="0.25">
      <c r="B28" s="3"/>
      <c r="C28" s="231"/>
      <c r="D28" s="232"/>
      <c r="E28" s="232"/>
      <c r="F28" s="233"/>
      <c r="H28" s="231"/>
      <c r="I28" s="232"/>
      <c r="J28" s="232"/>
      <c r="K28" s="232"/>
    </row>
    <row r="29" spans="2:19" ht="15.75" x14ac:dyDescent="0.25">
      <c r="B29" s="3"/>
      <c r="C29" s="57"/>
      <c r="D29" s="58"/>
      <c r="E29" s="59"/>
      <c r="F29" s="56"/>
      <c r="G29" s="60"/>
      <c r="H29" s="60"/>
      <c r="I29" s="60"/>
      <c r="J29" s="60"/>
      <c r="K29" s="60"/>
    </row>
    <row r="30" spans="2:19" ht="15.75" x14ac:dyDescent="0.25">
      <c r="B30" s="3"/>
      <c r="C30" s="57"/>
      <c r="D30" s="58"/>
      <c r="E30" s="59"/>
      <c r="F30" s="56"/>
      <c r="G30" s="60"/>
      <c r="H30" s="60"/>
      <c r="I30" s="60"/>
      <c r="J30" s="60"/>
      <c r="K30" s="60"/>
    </row>
    <row r="31" spans="2:19" x14ac:dyDescent="0.25">
      <c r="B31" s="3"/>
      <c r="C31" s="6"/>
      <c r="D31" s="7"/>
      <c r="E31" s="17"/>
      <c r="F31" s="16"/>
      <c r="G31" s="20"/>
      <c r="H31" s="20"/>
      <c r="I31" s="18"/>
      <c r="J31" s="18"/>
      <c r="K31" s="18"/>
    </row>
    <row r="32" spans="2:19" x14ac:dyDescent="0.25">
      <c r="B32" s="3"/>
      <c r="C32" s="4"/>
      <c r="D32" s="5"/>
    </row>
    <row r="33" spans="2:11" ht="342" customHeight="1" x14ac:dyDescent="0.25">
      <c r="B33" s="3"/>
      <c r="C33" s="246"/>
      <c r="D33" s="247"/>
      <c r="E33" s="247"/>
      <c r="F33" s="247"/>
      <c r="G33" s="247"/>
      <c r="H33" s="247"/>
      <c r="I33" s="247"/>
      <c r="J33" s="247"/>
      <c r="K33" s="194"/>
    </row>
    <row r="35" spans="2:11" ht="29.25" customHeight="1" x14ac:dyDescent="0.25">
      <c r="I35" s="63" t="s">
        <v>5</v>
      </c>
      <c r="J35" s="294"/>
      <c r="K35" s="295"/>
    </row>
    <row r="37" spans="2:11" ht="21.75" customHeight="1" x14ac:dyDescent="0.25">
      <c r="C37" s="139" t="s">
        <v>192</v>
      </c>
      <c r="D37" s="139"/>
      <c r="E37" s="139"/>
      <c r="F37" s="139"/>
      <c r="G37" s="139"/>
      <c r="H37" s="139"/>
      <c r="I37" s="139"/>
      <c r="J37" s="139"/>
      <c r="K37" s="139"/>
    </row>
    <row r="38" spans="2:11" ht="23.25" customHeight="1" x14ac:dyDescent="0.25">
      <c r="B38" s="191">
        <v>1</v>
      </c>
      <c r="C38" s="240" t="s">
        <v>221</v>
      </c>
      <c r="D38" s="241"/>
      <c r="E38" s="242"/>
      <c r="F38" s="142" t="str">
        <f>IF($J$6="1° TRIMESTRE (ENE-FEB-MAR)","ENERO",IF($J$6="2° TRIMESTRE (ABR-MAY-JUN)","ABRIL",IF($J$6="3° TRIMESTRE (JUL-AGO-SEP)","JULIO",IF($J$6="4° TRIMESTRE (OCT-NOV-DIC)","OCTUBRE",""))))</f>
        <v>ENERO</v>
      </c>
      <c r="G38" s="143"/>
      <c r="H38" s="142" t="str">
        <f>IF($J$6="1° TRIMESTRE (ENE-FEB-MAR)","FEBRERO",IF($J$6="2° TRIMESTRE (ABR-MAY-JUN)","MAYO",IF($J$6="3° TRIMESTRE (JUL-AGO-SEP)","AGOSTO",IF($J$6="4° TRIMESTRE (OCT-NOV-DIC)","NOVIEMBRE",""))))</f>
        <v>FEBRERO</v>
      </c>
      <c r="I38" s="143"/>
      <c r="J38" s="142" t="str">
        <f>IF($J$6="1° TRIMESTRE (ENE-FEB-MAR)","MARZO",IF($J$6="2° TRIMESTRE (ABR-MAY-JUN)","JUNIO",IF($J$6="3° TRIMESTRE (JUL-AGO-SEP)","SEPTIEMBRE",IF($J$6="4° TRIMESTRE (OCT-NOV-DIC)","DICIEMBRE",""))))</f>
        <v>MARZO</v>
      </c>
      <c r="K38" s="143"/>
    </row>
    <row r="39" spans="2:11" x14ac:dyDescent="0.25">
      <c r="B39" s="191"/>
      <c r="C39" s="243"/>
      <c r="D39" s="244"/>
      <c r="E39" s="245"/>
      <c r="F39" s="21" t="s">
        <v>6</v>
      </c>
      <c r="G39" s="21" t="s">
        <v>7</v>
      </c>
      <c r="H39" s="21" t="s">
        <v>6</v>
      </c>
      <c r="I39" s="21" t="s">
        <v>7</v>
      </c>
      <c r="J39" s="21" t="s">
        <v>6</v>
      </c>
      <c r="K39" s="21" t="s">
        <v>7</v>
      </c>
    </row>
    <row r="40" spans="2:11" ht="32.1" customHeight="1" x14ac:dyDescent="0.25">
      <c r="B40" s="19" t="s">
        <v>170</v>
      </c>
      <c r="C40" s="159" t="s">
        <v>254</v>
      </c>
      <c r="D40" s="160"/>
      <c r="E40" s="161"/>
      <c r="F40" s="38"/>
      <c r="G40" s="38"/>
      <c r="H40" s="38"/>
      <c r="I40" s="38"/>
      <c r="J40" s="38"/>
      <c r="K40" s="38"/>
    </row>
    <row r="41" spans="2:11" ht="32.1" customHeight="1" x14ac:dyDescent="0.25">
      <c r="B41" s="19" t="s">
        <v>171</v>
      </c>
      <c r="C41" s="159" t="s">
        <v>227</v>
      </c>
      <c r="D41" s="160"/>
      <c r="E41" s="161"/>
      <c r="F41" s="38"/>
      <c r="G41" s="38"/>
      <c r="H41" s="38"/>
      <c r="I41" s="38"/>
      <c r="J41" s="38"/>
      <c r="K41" s="38"/>
    </row>
    <row r="42" spans="2:11" ht="32.1" customHeight="1" x14ac:dyDescent="0.25">
      <c r="B42" s="19" t="s">
        <v>172</v>
      </c>
      <c r="C42" s="159" t="s">
        <v>228</v>
      </c>
      <c r="D42" s="160"/>
      <c r="E42" s="161"/>
      <c r="F42" s="38"/>
      <c r="G42" s="38"/>
      <c r="H42" s="38"/>
      <c r="I42" s="38"/>
      <c r="J42" s="38"/>
      <c r="K42" s="38"/>
    </row>
    <row r="43" spans="2:11" ht="32.1" customHeight="1" x14ac:dyDescent="0.25">
      <c r="B43" s="19" t="s">
        <v>173</v>
      </c>
      <c r="C43" s="288" t="s">
        <v>229</v>
      </c>
      <c r="D43" s="289"/>
      <c r="E43" s="290"/>
      <c r="F43" s="38"/>
      <c r="G43" s="38"/>
      <c r="H43" s="38"/>
      <c r="I43" s="38"/>
      <c r="J43" s="38"/>
      <c r="K43" s="38"/>
    </row>
    <row r="44" spans="2:11" ht="32.1" customHeight="1" x14ac:dyDescent="0.25">
      <c r="B44" s="19" t="s">
        <v>174</v>
      </c>
      <c r="C44" s="159" t="s">
        <v>8</v>
      </c>
      <c r="D44" s="160"/>
      <c r="E44" s="161"/>
      <c r="F44" s="38"/>
      <c r="G44" s="38"/>
      <c r="H44" s="38"/>
      <c r="I44" s="38"/>
      <c r="J44" s="38"/>
      <c r="K44" s="38"/>
    </row>
    <row r="45" spans="2:11" x14ac:dyDescent="0.25">
      <c r="B45" s="22"/>
      <c r="C45" s="22"/>
      <c r="D45" s="283" t="s">
        <v>153</v>
      </c>
      <c r="E45" s="284"/>
      <c r="F45" s="23">
        <f t="shared" ref="F45:K45" si="0">SUM(F40:F43)</f>
        <v>0</v>
      </c>
      <c r="G45" s="23">
        <f t="shared" si="0"/>
        <v>0</v>
      </c>
      <c r="H45" s="23">
        <f t="shared" si="0"/>
        <v>0</v>
      </c>
      <c r="I45" s="23">
        <f t="shared" si="0"/>
        <v>0</v>
      </c>
      <c r="J45" s="23">
        <f t="shared" si="0"/>
        <v>0</v>
      </c>
      <c r="K45" s="23">
        <f t="shared" si="0"/>
        <v>0</v>
      </c>
    </row>
    <row r="46" spans="2:11" x14ac:dyDescent="0.25">
      <c r="C46" s="4"/>
      <c r="D46" s="228" t="s">
        <v>9</v>
      </c>
      <c r="E46" s="228"/>
      <c r="F46" s="291">
        <f>SUM(F45:G45)</f>
        <v>0</v>
      </c>
      <c r="G46" s="293"/>
      <c r="H46" s="291">
        <f>SUM(H45:I45)</f>
        <v>0</v>
      </c>
      <c r="I46" s="293"/>
      <c r="J46" s="291">
        <f>SUM(J45:K45)</f>
        <v>0</v>
      </c>
      <c r="K46" s="293"/>
    </row>
    <row r="47" spans="2:11" x14ac:dyDescent="0.25">
      <c r="C47" s="4"/>
      <c r="D47" s="228" t="s">
        <v>10</v>
      </c>
      <c r="E47" s="228"/>
      <c r="F47" s="291">
        <f>SUM(F46:K46)</f>
        <v>0</v>
      </c>
      <c r="G47" s="292"/>
      <c r="H47" s="292"/>
      <c r="I47" s="292"/>
      <c r="J47" s="292"/>
      <c r="K47" s="293"/>
    </row>
    <row r="48" spans="2:11" x14ac:dyDescent="0.25">
      <c r="C48" s="4"/>
      <c r="D48" s="26"/>
      <c r="E48" s="26"/>
      <c r="F48" s="104"/>
      <c r="G48" s="104"/>
      <c r="H48" s="104"/>
      <c r="I48" s="104"/>
      <c r="J48" s="104"/>
      <c r="K48" s="104"/>
    </row>
    <row r="49" spans="2:16" x14ac:dyDescent="0.25">
      <c r="C49" s="4"/>
      <c r="D49" s="26"/>
      <c r="E49" s="26"/>
      <c r="F49" s="104"/>
      <c r="G49" s="104"/>
      <c r="H49" s="104"/>
      <c r="I49" s="104"/>
      <c r="J49" s="104"/>
      <c r="K49" s="104"/>
    </row>
    <row r="51" spans="2:16" ht="23.25" customHeight="1" x14ac:dyDescent="0.25">
      <c r="B51" s="3"/>
      <c r="C51" s="208" t="s">
        <v>11</v>
      </c>
      <c r="D51" s="208"/>
      <c r="E51" s="208"/>
      <c r="F51" s="142" t="str">
        <f>IF($J$6="1° TRIMESTRE (ENE-FEB-MAR)","ENERO",IF($J$6="2° TRIMESTRE (ABR-MAY-JUN)","ABRIL",IF($J$6="3° TRIMESTRE (JUL-AGO-SEP)","JULIO",IF($J$6="4° TRIMESTRE (OCT-NOV-DIC)","OCTUBRE",""))))</f>
        <v>ENERO</v>
      </c>
      <c r="G51" s="143"/>
      <c r="H51" s="142" t="str">
        <f>IF($J$6="1° TRIMESTRE (ENE-FEB-MAR)","FEBRERO",IF($J$6="2° TRIMESTRE (ABR-MAY-JUN)","MAYO",IF($J$6="3° TRIMESTRE (JUL-AGO-SEP)","AGOSTO",IF($J$6="4° TRIMESTRE (OCT-NOV-DIC)","NOVIEMBRE",""))))</f>
        <v>FEBRERO</v>
      </c>
      <c r="I51" s="143"/>
      <c r="J51" s="142" t="str">
        <f>IF($J$6="1° TRIMESTRE (ENE-FEB-MAR)","MARZO",IF($J$6="2° TRIMESTRE (ABR-MAY-JUN)","JUNIO",IF($J$6="3° TRIMESTRE (JUL-AGO-SEP)","SEPTIEMBRE",IF($J$6="4° TRIMESTRE (OCT-NOV-DIC)","DICIEMBRE",""))))</f>
        <v>MARZO</v>
      </c>
      <c r="K51" s="143"/>
    </row>
    <row r="52" spans="2:16" ht="50.1" customHeight="1" x14ac:dyDescent="0.25">
      <c r="B52" s="46" t="s">
        <v>184</v>
      </c>
      <c r="C52" s="144" t="s">
        <v>146</v>
      </c>
      <c r="D52" s="144"/>
      <c r="E52" s="144"/>
      <c r="F52" s="169"/>
      <c r="G52" s="170"/>
      <c r="H52" s="169"/>
      <c r="I52" s="170"/>
      <c r="J52" s="169"/>
      <c r="K52" s="170"/>
    </row>
    <row r="53" spans="2:16" ht="50.1" customHeight="1" x14ac:dyDescent="0.25">
      <c r="B53" s="46" t="s">
        <v>185</v>
      </c>
      <c r="C53" s="144" t="s">
        <v>140</v>
      </c>
      <c r="D53" s="144"/>
      <c r="E53" s="144"/>
      <c r="F53" s="169"/>
      <c r="G53" s="170"/>
      <c r="H53" s="169"/>
      <c r="I53" s="170"/>
      <c r="J53" s="169"/>
      <c r="K53" s="170"/>
    </row>
    <row r="54" spans="2:16" ht="50.1" customHeight="1" x14ac:dyDescent="0.25">
      <c r="B54" s="46" t="s">
        <v>186</v>
      </c>
      <c r="C54" s="144" t="s">
        <v>145</v>
      </c>
      <c r="D54" s="144"/>
      <c r="E54" s="144"/>
      <c r="F54" s="169"/>
      <c r="G54" s="170"/>
      <c r="H54" s="169"/>
      <c r="I54" s="170"/>
      <c r="J54" s="169"/>
      <c r="K54" s="170"/>
      <c r="P54" s="37"/>
    </row>
    <row r="55" spans="2:16" ht="50.1" customHeight="1" x14ac:dyDescent="0.25">
      <c r="B55" s="46" t="s">
        <v>187</v>
      </c>
      <c r="C55" s="144" t="s">
        <v>141</v>
      </c>
      <c r="D55" s="144"/>
      <c r="E55" s="144"/>
      <c r="F55" s="169"/>
      <c r="G55" s="170"/>
      <c r="H55" s="169"/>
      <c r="I55" s="170"/>
      <c r="J55" s="169"/>
      <c r="K55" s="170"/>
    </row>
    <row r="56" spans="2:16" ht="24.75" customHeight="1" x14ac:dyDescent="0.25">
      <c r="B56" s="3"/>
      <c r="C56" s="22"/>
      <c r="D56" s="209" t="s">
        <v>9</v>
      </c>
      <c r="E56" s="209"/>
      <c r="F56" s="129">
        <f>SUM(F52:G55)</f>
        <v>0</v>
      </c>
      <c r="G56" s="129"/>
      <c r="H56" s="129">
        <f>SUM(H52:I55)</f>
        <v>0</v>
      </c>
      <c r="I56" s="129"/>
      <c r="J56" s="129">
        <f>SUM(J52:K55)</f>
        <v>0</v>
      </c>
      <c r="K56" s="129"/>
    </row>
    <row r="57" spans="2:16" ht="18" customHeight="1" x14ac:dyDescent="0.25">
      <c r="B57" s="3"/>
      <c r="C57" s="22"/>
      <c r="D57" s="228" t="s">
        <v>10</v>
      </c>
      <c r="E57" s="228"/>
      <c r="F57" s="129">
        <f>SUM(F56:K56)</f>
        <v>0</v>
      </c>
      <c r="G57" s="129"/>
      <c r="H57" s="129"/>
      <c r="I57" s="129"/>
      <c r="J57" s="129"/>
      <c r="K57" s="129"/>
    </row>
    <row r="61" spans="2:16" ht="21.75" customHeight="1" x14ac:dyDescent="0.25">
      <c r="C61" s="139" t="s">
        <v>249</v>
      </c>
      <c r="D61" s="139"/>
      <c r="E61" s="139"/>
      <c r="F61" s="139"/>
      <c r="G61" s="139"/>
      <c r="H61" s="139"/>
      <c r="I61" s="139"/>
      <c r="J61" s="139"/>
      <c r="K61" s="139"/>
    </row>
    <row r="62" spans="2:16" x14ac:dyDescent="0.25">
      <c r="C62" s="140" t="s">
        <v>253</v>
      </c>
      <c r="D62" s="140"/>
      <c r="E62" s="140"/>
      <c r="F62" s="140"/>
      <c r="G62" s="140"/>
      <c r="H62" s="140"/>
      <c r="I62" s="140"/>
      <c r="J62" s="140"/>
      <c r="K62" s="140"/>
    </row>
    <row r="63" spans="2:16" x14ac:dyDescent="0.25">
      <c r="C63" s="141"/>
      <c r="D63" s="141"/>
      <c r="E63" s="141"/>
      <c r="F63" s="141"/>
      <c r="G63" s="141"/>
      <c r="H63" s="141"/>
      <c r="I63" s="141"/>
      <c r="J63" s="141"/>
      <c r="K63" s="141"/>
    </row>
    <row r="66" spans="1:11" ht="30.75" customHeight="1" x14ac:dyDescent="0.25">
      <c r="B66" s="106" t="s">
        <v>250</v>
      </c>
      <c r="C66" s="144" t="s">
        <v>247</v>
      </c>
      <c r="D66" s="144"/>
      <c r="E66" s="144"/>
      <c r="F66" s="109"/>
    </row>
    <row r="67" spans="1:11" ht="30.75" customHeight="1" x14ac:dyDescent="0.25">
      <c r="B67" s="107" t="s">
        <v>251</v>
      </c>
      <c r="C67" s="144" t="s">
        <v>246</v>
      </c>
      <c r="D67" s="144"/>
      <c r="E67" s="144"/>
      <c r="F67" s="109"/>
      <c r="G67" s="114" t="str">
        <f>+IF(F66="NO","NO COMPLETAR","")</f>
        <v/>
      </c>
    </row>
    <row r="68" spans="1:11" ht="30.75" customHeight="1" x14ac:dyDescent="0.25">
      <c r="B68" s="108" t="s">
        <v>252</v>
      </c>
      <c r="C68" s="144" t="s">
        <v>255</v>
      </c>
      <c r="D68" s="144"/>
      <c r="E68" s="144"/>
      <c r="F68" s="109"/>
      <c r="G68" s="114" t="str">
        <f>+IF(F66="NO","NO COMPLETAR","")</f>
        <v/>
      </c>
    </row>
    <row r="71" spans="1:11" x14ac:dyDescent="0.25">
      <c r="B71" s="3"/>
      <c r="C71" s="4"/>
      <c r="D71" s="5"/>
    </row>
    <row r="72" spans="1:11" ht="20.25" customHeight="1" x14ac:dyDescent="0.25">
      <c r="B72" s="3"/>
      <c r="C72" s="201" t="s">
        <v>139</v>
      </c>
      <c r="D72" s="201"/>
      <c r="E72" s="201"/>
      <c r="F72" s="201"/>
      <c r="G72" s="201"/>
      <c r="H72" s="201"/>
      <c r="I72" s="201"/>
      <c r="J72" s="201"/>
      <c r="K72" s="201"/>
    </row>
    <row r="73" spans="1:11" ht="20.25" customHeight="1" x14ac:dyDescent="0.25">
      <c r="B73" s="191" t="s">
        <v>49</v>
      </c>
      <c r="C73" s="133" t="s">
        <v>138</v>
      </c>
      <c r="D73" s="134"/>
      <c r="E73" s="135"/>
      <c r="F73" s="142" t="str">
        <f>IF($J$6="1° TRIMESTRE (ENE-FEB-MAR)","ENERO",IF($J$6="2° TRIMESTRE (ABR-MAY-JUN)","ABRIL",IF($J$6="3° TRIMESTRE (JUL-AGO-SEP)","JULIO",IF($J$6="4° TRIMESTRE (OCT-NOV-DIC)","OCTUBRE",""))))</f>
        <v>ENERO</v>
      </c>
      <c r="G73" s="143"/>
      <c r="H73" s="142" t="str">
        <f>IF($J$6="1° TRIMESTRE (ENE-FEB-MAR)","FEBRERO",IF($J$6="2° TRIMESTRE (ABR-MAY-JUN)","MAYO",IF($J$6="3° TRIMESTRE (JUL-AGO-SEP)","AGOSTO",IF($J$6="4° TRIMESTRE (OCT-NOV-DIC)","NOVIEMBRE",""))))</f>
        <v>FEBRERO</v>
      </c>
      <c r="I73" s="143"/>
      <c r="J73" s="142" t="str">
        <f>IF($J$6="1° TRIMESTRE (ENE-FEB-MAR)","MARZO",IF($J$6="2° TRIMESTRE (ABR-MAY-JUN)","JUNIO",IF($J$6="3° TRIMESTRE (JUL-AGO-SEP)","SEPTIEMBRE",IF($J$6="4° TRIMESTRE (OCT-NOV-DIC)","DICIEMBRE",""))))</f>
        <v>MARZO</v>
      </c>
      <c r="K73" s="143"/>
    </row>
    <row r="74" spans="1:11" x14ac:dyDescent="0.25">
      <c r="B74" s="191"/>
      <c r="C74" s="136"/>
      <c r="D74" s="137"/>
      <c r="E74" s="138"/>
      <c r="F74" s="24" t="s">
        <v>6</v>
      </c>
      <c r="G74" s="24" t="s">
        <v>7</v>
      </c>
      <c r="H74" s="24" t="s">
        <v>6</v>
      </c>
      <c r="I74" s="24" t="s">
        <v>7</v>
      </c>
      <c r="J74" s="24" t="s">
        <v>6</v>
      </c>
      <c r="K74" s="24" t="s">
        <v>7</v>
      </c>
    </row>
    <row r="75" spans="1:11" ht="15" customHeight="1" x14ac:dyDescent="0.25">
      <c r="A75" s="296" t="s">
        <v>223</v>
      </c>
      <c r="B75" s="84" t="s">
        <v>12</v>
      </c>
      <c r="C75" s="130" t="s">
        <v>29</v>
      </c>
      <c r="D75" s="131"/>
      <c r="E75" s="132"/>
      <c r="F75" s="83"/>
      <c r="G75" s="83"/>
      <c r="H75" s="83"/>
      <c r="I75" s="83"/>
      <c r="J75" s="83"/>
      <c r="K75" s="83"/>
    </row>
    <row r="76" spans="1:11" x14ac:dyDescent="0.25">
      <c r="A76" s="297"/>
      <c r="B76" s="84" t="s">
        <v>13</v>
      </c>
      <c r="C76" s="130" t="s">
        <v>30</v>
      </c>
      <c r="D76" s="131"/>
      <c r="E76" s="132"/>
      <c r="F76" s="83"/>
      <c r="G76" s="83"/>
      <c r="H76" s="83"/>
      <c r="I76" s="83"/>
      <c r="J76" s="83"/>
      <c r="K76" s="83"/>
    </row>
    <row r="77" spans="1:11" x14ac:dyDescent="0.25">
      <c r="A77" s="297"/>
      <c r="B77" s="84" t="s">
        <v>14</v>
      </c>
      <c r="C77" s="130" t="s">
        <v>31</v>
      </c>
      <c r="D77" s="131"/>
      <c r="E77" s="132"/>
      <c r="F77" s="83"/>
      <c r="G77" s="83"/>
      <c r="H77" s="83"/>
      <c r="I77" s="83"/>
      <c r="J77" s="83"/>
      <c r="K77" s="83"/>
    </row>
    <row r="78" spans="1:11" x14ac:dyDescent="0.25">
      <c r="A78" s="297"/>
      <c r="B78" s="84" t="s">
        <v>15</v>
      </c>
      <c r="C78" s="130" t="s">
        <v>32</v>
      </c>
      <c r="D78" s="131"/>
      <c r="E78" s="132"/>
      <c r="F78" s="83"/>
      <c r="G78" s="83"/>
      <c r="H78" s="83"/>
      <c r="I78" s="83"/>
      <c r="J78" s="83"/>
      <c r="K78" s="83"/>
    </row>
    <row r="79" spans="1:11" x14ac:dyDescent="0.25">
      <c r="A79" s="297"/>
      <c r="B79" s="84" t="s">
        <v>16</v>
      </c>
      <c r="C79" s="130" t="s">
        <v>33</v>
      </c>
      <c r="D79" s="131"/>
      <c r="E79" s="132"/>
      <c r="F79" s="83"/>
      <c r="G79" s="83"/>
      <c r="H79" s="83"/>
      <c r="I79" s="83"/>
      <c r="J79" s="83"/>
      <c r="K79" s="83"/>
    </row>
    <row r="80" spans="1:11" x14ac:dyDescent="0.25">
      <c r="A80" s="297"/>
      <c r="B80" s="84" t="s">
        <v>17</v>
      </c>
      <c r="C80" s="130" t="s">
        <v>202</v>
      </c>
      <c r="D80" s="131"/>
      <c r="E80" s="132"/>
      <c r="F80" s="83"/>
      <c r="G80" s="83"/>
      <c r="H80" s="83"/>
      <c r="I80" s="83"/>
      <c r="J80" s="83"/>
      <c r="K80" s="83"/>
    </row>
    <row r="81" spans="1:11" x14ac:dyDescent="0.25">
      <c r="A81" s="297"/>
      <c r="B81" s="84" t="s">
        <v>18</v>
      </c>
      <c r="C81" s="130" t="s">
        <v>203</v>
      </c>
      <c r="D81" s="131"/>
      <c r="E81" s="132"/>
      <c r="F81" s="83"/>
      <c r="G81" s="83"/>
      <c r="H81" s="83"/>
      <c r="I81" s="83"/>
      <c r="J81" s="83"/>
      <c r="K81" s="83"/>
    </row>
    <row r="82" spans="1:11" x14ac:dyDescent="0.25">
      <c r="A82" s="297"/>
      <c r="B82" s="84" t="s">
        <v>19</v>
      </c>
      <c r="C82" s="130" t="s">
        <v>201</v>
      </c>
      <c r="D82" s="131"/>
      <c r="E82" s="132"/>
      <c r="F82" s="83"/>
      <c r="G82" s="83"/>
      <c r="H82" s="83"/>
      <c r="I82" s="83"/>
      <c r="J82" s="83"/>
      <c r="K82" s="83"/>
    </row>
    <row r="83" spans="1:11" x14ac:dyDescent="0.25">
      <c r="A83" s="297"/>
      <c r="B83" s="84" t="s">
        <v>20</v>
      </c>
      <c r="C83" s="130" t="s">
        <v>34</v>
      </c>
      <c r="D83" s="131"/>
      <c r="E83" s="132"/>
      <c r="F83" s="83"/>
      <c r="G83" s="83"/>
      <c r="H83" s="83"/>
      <c r="I83" s="83"/>
      <c r="J83" s="83"/>
      <c r="K83" s="83"/>
    </row>
    <row r="84" spans="1:11" x14ac:dyDescent="0.25">
      <c r="A84" s="297"/>
      <c r="B84" s="84" t="s">
        <v>21</v>
      </c>
      <c r="C84" s="130" t="s">
        <v>35</v>
      </c>
      <c r="D84" s="131"/>
      <c r="E84" s="132"/>
      <c r="F84" s="83"/>
      <c r="G84" s="83"/>
      <c r="H84" s="83"/>
      <c r="I84" s="83"/>
      <c r="J84" s="83"/>
      <c r="K84" s="83"/>
    </row>
    <row r="85" spans="1:11" x14ac:dyDescent="0.25">
      <c r="A85" s="297"/>
      <c r="B85" s="84" t="s">
        <v>22</v>
      </c>
      <c r="C85" s="130" t="s">
        <v>36</v>
      </c>
      <c r="D85" s="131"/>
      <c r="E85" s="132"/>
      <c r="F85" s="83"/>
      <c r="G85" s="83"/>
      <c r="H85" s="83"/>
      <c r="I85" s="83"/>
      <c r="J85" s="83"/>
      <c r="K85" s="83"/>
    </row>
    <row r="86" spans="1:11" x14ac:dyDescent="0.25">
      <c r="A86" s="297"/>
      <c r="B86" s="84" t="s">
        <v>23</v>
      </c>
      <c r="C86" s="130" t="s">
        <v>239</v>
      </c>
      <c r="D86" s="131"/>
      <c r="E86" s="132"/>
      <c r="F86" s="83"/>
      <c r="G86" s="83"/>
      <c r="H86" s="83"/>
      <c r="I86" s="83"/>
      <c r="J86" s="83"/>
      <c r="K86" s="83"/>
    </row>
    <row r="87" spans="1:11" x14ac:dyDescent="0.25">
      <c r="A87" s="297"/>
      <c r="B87" s="84" t="s">
        <v>24</v>
      </c>
      <c r="C87" s="130" t="s">
        <v>37</v>
      </c>
      <c r="D87" s="131"/>
      <c r="E87" s="132"/>
      <c r="F87" s="83"/>
      <c r="G87" s="83"/>
      <c r="H87" s="83"/>
      <c r="I87" s="83"/>
      <c r="J87" s="83"/>
      <c r="K87" s="83"/>
    </row>
    <row r="88" spans="1:11" ht="15.75" thickBot="1" x14ac:dyDescent="0.3">
      <c r="A88" s="297"/>
      <c r="B88" s="89" t="s">
        <v>25</v>
      </c>
      <c r="C88" s="198" t="s">
        <v>39</v>
      </c>
      <c r="D88" s="199"/>
      <c r="E88" s="200"/>
      <c r="F88" s="99"/>
      <c r="G88" s="99"/>
      <c r="H88" s="99"/>
      <c r="I88" s="99"/>
      <c r="J88" s="99"/>
      <c r="K88" s="99"/>
    </row>
    <row r="89" spans="1:11" ht="30.75" customHeight="1" x14ac:dyDescent="0.25">
      <c r="A89" s="305" t="s">
        <v>224</v>
      </c>
      <c r="B89" s="100" t="s">
        <v>168</v>
      </c>
      <c r="C89" s="156" t="s">
        <v>38</v>
      </c>
      <c r="D89" s="157"/>
      <c r="E89" s="158"/>
      <c r="F89" s="101">
        <f t="shared" ref="F89:K89" si="1">+SUM(F90:F91)</f>
        <v>0</v>
      </c>
      <c r="G89" s="101">
        <f t="shared" si="1"/>
        <v>0</v>
      </c>
      <c r="H89" s="101">
        <f t="shared" si="1"/>
        <v>0</v>
      </c>
      <c r="I89" s="101">
        <f t="shared" si="1"/>
        <v>0</v>
      </c>
      <c r="J89" s="101">
        <f t="shared" si="1"/>
        <v>0</v>
      </c>
      <c r="K89" s="101">
        <f t="shared" si="1"/>
        <v>0</v>
      </c>
    </row>
    <row r="90" spans="1:11" ht="29.25" customHeight="1" x14ac:dyDescent="0.25">
      <c r="A90" s="306"/>
      <c r="B90" s="88" t="s">
        <v>217</v>
      </c>
      <c r="C90" s="149" t="s">
        <v>240</v>
      </c>
      <c r="D90" s="150"/>
      <c r="E90" s="151"/>
      <c r="F90" s="90"/>
      <c r="G90" s="90"/>
      <c r="H90" s="90"/>
      <c r="I90" s="90"/>
      <c r="J90" s="90"/>
      <c r="K90" s="90"/>
    </row>
    <row r="91" spans="1:11" ht="30.75" customHeight="1" thickBot="1" x14ac:dyDescent="0.3">
      <c r="A91" s="307"/>
      <c r="B91" s="102" t="s">
        <v>225</v>
      </c>
      <c r="C91" s="152" t="s">
        <v>245</v>
      </c>
      <c r="D91" s="153"/>
      <c r="E91" s="154"/>
      <c r="F91" s="103"/>
      <c r="G91" s="103"/>
      <c r="H91" s="103"/>
      <c r="I91" s="103"/>
      <c r="J91" s="103"/>
      <c r="K91" s="103"/>
    </row>
    <row r="92" spans="1:11" ht="31.5" customHeight="1" x14ac:dyDescent="0.25">
      <c r="B92" s="302" t="s">
        <v>242</v>
      </c>
      <c r="C92" s="303"/>
      <c r="D92" s="303"/>
      <c r="E92" s="304"/>
      <c r="F92" s="86">
        <f t="shared" ref="F92:K92" si="2">SUM(F75:F89)</f>
        <v>0</v>
      </c>
      <c r="G92" s="86">
        <f t="shared" si="2"/>
        <v>0</v>
      </c>
      <c r="H92" s="86">
        <f t="shared" si="2"/>
        <v>0</v>
      </c>
      <c r="I92" s="86">
        <f t="shared" si="2"/>
        <v>0</v>
      </c>
      <c r="J92" s="86">
        <f t="shared" si="2"/>
        <v>0</v>
      </c>
      <c r="K92" s="86">
        <f t="shared" si="2"/>
        <v>0</v>
      </c>
    </row>
    <row r="93" spans="1:11" ht="30" customHeight="1" x14ac:dyDescent="0.25">
      <c r="B93" s="308" t="s">
        <v>243</v>
      </c>
      <c r="C93" s="309"/>
      <c r="D93" s="309"/>
      <c r="E93" s="309"/>
      <c r="F93" s="202">
        <f>SUM(F92:G92)</f>
        <v>0</v>
      </c>
      <c r="G93" s="203"/>
      <c r="H93" s="202">
        <f>SUM(H92:I92)</f>
        <v>0</v>
      </c>
      <c r="I93" s="203"/>
      <c r="J93" s="202">
        <f>SUM(J92:K92)</f>
        <v>0</v>
      </c>
      <c r="K93" s="203"/>
    </row>
    <row r="94" spans="1:11" ht="32.25" customHeight="1" thickBot="1" x14ac:dyDescent="0.3">
      <c r="B94" s="310" t="s">
        <v>244</v>
      </c>
      <c r="C94" s="311"/>
      <c r="D94" s="311"/>
      <c r="E94" s="312"/>
      <c r="F94" s="214">
        <f>SUM(F93:K93)</f>
        <v>0</v>
      </c>
      <c r="G94" s="215"/>
      <c r="H94" s="215"/>
      <c r="I94" s="215"/>
      <c r="J94" s="215"/>
      <c r="K94" s="216"/>
    </row>
    <row r="95" spans="1:11" ht="32.25" customHeight="1" x14ac:dyDescent="0.25">
      <c r="B95" s="97" t="s">
        <v>166</v>
      </c>
      <c r="C95" s="204" t="s">
        <v>43</v>
      </c>
      <c r="D95" s="205"/>
      <c r="E95" s="206"/>
      <c r="F95" s="98"/>
      <c r="G95" s="98"/>
      <c r="H95" s="98"/>
      <c r="I95" s="98"/>
      <c r="J95" s="98"/>
      <c r="K95" s="98"/>
    </row>
    <row r="96" spans="1:11" x14ac:dyDescent="0.25">
      <c r="B96" s="87" t="s">
        <v>26</v>
      </c>
      <c r="C96" s="225" t="s">
        <v>40</v>
      </c>
      <c r="D96" s="226"/>
      <c r="E96" s="227"/>
      <c r="F96" s="95">
        <f t="shared" ref="F96:K96" si="3">+SUM(F97:F98)</f>
        <v>0</v>
      </c>
      <c r="G96" s="95">
        <f t="shared" si="3"/>
        <v>0</v>
      </c>
      <c r="H96" s="95">
        <f t="shared" si="3"/>
        <v>0</v>
      </c>
      <c r="I96" s="95">
        <f t="shared" si="3"/>
        <v>0</v>
      </c>
      <c r="J96" s="95">
        <f t="shared" si="3"/>
        <v>0</v>
      </c>
      <c r="K96" s="95">
        <f t="shared" si="3"/>
        <v>0</v>
      </c>
    </row>
    <row r="97" spans="2:11" x14ac:dyDescent="0.25">
      <c r="B97" s="87" t="s">
        <v>230</v>
      </c>
      <c r="C97" s="149" t="s">
        <v>240</v>
      </c>
      <c r="D97" s="150"/>
      <c r="E97" s="151"/>
      <c r="F97" s="83"/>
      <c r="G97" s="83"/>
      <c r="H97" s="83"/>
      <c r="I97" s="83"/>
      <c r="J97" s="83"/>
      <c r="K97" s="83"/>
    </row>
    <row r="98" spans="2:11" ht="15.75" thickBot="1" x14ac:dyDescent="0.3">
      <c r="B98" s="87" t="s">
        <v>231</v>
      </c>
      <c r="C98" s="152" t="s">
        <v>245</v>
      </c>
      <c r="D98" s="153"/>
      <c r="E98" s="154"/>
      <c r="F98" s="83"/>
      <c r="G98" s="83"/>
      <c r="H98" s="83"/>
      <c r="I98" s="83"/>
      <c r="J98" s="83"/>
      <c r="K98" s="83"/>
    </row>
    <row r="99" spans="2:11" x14ac:dyDescent="0.25">
      <c r="B99" s="105" t="s">
        <v>220</v>
      </c>
      <c r="C99" s="159" t="s">
        <v>41</v>
      </c>
      <c r="D99" s="160"/>
      <c r="E99" s="161"/>
      <c r="F99" s="78"/>
      <c r="G99" s="78"/>
      <c r="H99" s="78"/>
      <c r="I99" s="78"/>
      <c r="J99" s="78"/>
      <c r="K99" s="78"/>
    </row>
    <row r="100" spans="2:11" x14ac:dyDescent="0.25">
      <c r="B100" s="105" t="s">
        <v>27</v>
      </c>
      <c r="C100" s="159" t="s">
        <v>42</v>
      </c>
      <c r="D100" s="160"/>
      <c r="E100" s="161"/>
      <c r="F100" s="78"/>
      <c r="G100" s="78"/>
      <c r="H100" s="78"/>
      <c r="I100" s="78"/>
      <c r="J100" s="78"/>
      <c r="K100" s="78"/>
    </row>
    <row r="101" spans="2:11" ht="30.75" customHeight="1" x14ac:dyDescent="0.25">
      <c r="B101" s="3"/>
      <c r="C101" s="4"/>
      <c r="D101" s="5"/>
    </row>
    <row r="102" spans="2:11" x14ac:dyDescent="0.25">
      <c r="B102" s="3"/>
      <c r="C102" s="148" t="s">
        <v>44</v>
      </c>
      <c r="D102" s="148"/>
      <c r="E102" s="148"/>
      <c r="F102" s="148"/>
      <c r="G102" s="148"/>
      <c r="H102" s="148"/>
      <c r="I102" s="148"/>
      <c r="J102" s="148"/>
      <c r="K102" s="148"/>
    </row>
    <row r="103" spans="2:11" x14ac:dyDescent="0.25">
      <c r="B103" s="46" t="s">
        <v>49</v>
      </c>
      <c r="C103" s="147" t="s">
        <v>157</v>
      </c>
      <c r="D103" s="147"/>
      <c r="E103" s="147"/>
      <c r="F103" s="147"/>
      <c r="G103" s="147"/>
      <c r="H103" s="147"/>
      <c r="I103" s="193" t="str">
        <f>IF($J$6="1° TRIMESTRE (ENE-FEB-MAR)","AL 31 / 03",IF($J$6="2° TRIMESTRE (ABR-MAY-JUN)","AL 30 / 06",IF($J$6="3° TRIMESTRE (JUL-AGO-SEP)","AL 30 / 09",IF($J$6="4° TRIMESTRE (OCT-NOV-DIC)","AL 31 / 12",""))))</f>
        <v>AL 31 / 03</v>
      </c>
      <c r="J103" s="193"/>
      <c r="K103" s="47" t="str">
        <f>CONCATENATE("/ ",$J$4)</f>
        <v>/ 2025</v>
      </c>
    </row>
    <row r="104" spans="2:11" x14ac:dyDescent="0.25">
      <c r="B104" s="46" t="s">
        <v>28</v>
      </c>
      <c r="C104" s="196" t="s">
        <v>46</v>
      </c>
      <c r="D104" s="196"/>
      <c r="E104" s="196"/>
      <c r="F104" s="196"/>
      <c r="G104" s="196"/>
      <c r="H104" s="196"/>
      <c r="I104" s="197"/>
      <c r="J104" s="197"/>
      <c r="K104" s="197"/>
    </row>
    <row r="105" spans="2:11" x14ac:dyDescent="0.25">
      <c r="B105" s="46" t="s">
        <v>248</v>
      </c>
      <c r="C105" s="196" t="s">
        <v>48</v>
      </c>
      <c r="D105" s="196"/>
      <c r="E105" s="196"/>
      <c r="F105" s="196"/>
      <c r="G105" s="196"/>
      <c r="H105" s="196"/>
      <c r="I105" s="197"/>
      <c r="J105" s="197"/>
      <c r="K105" s="197"/>
    </row>
    <row r="106" spans="2:11" x14ac:dyDescent="0.25">
      <c r="B106" s="46" t="s">
        <v>45</v>
      </c>
      <c r="C106" s="301" t="s">
        <v>47</v>
      </c>
      <c r="D106" s="301"/>
      <c r="E106" s="301"/>
      <c r="F106" s="301"/>
      <c r="G106" s="301"/>
      <c r="H106" s="301"/>
      <c r="I106" s="207">
        <f>SUM(I104:K105)</f>
        <v>0</v>
      </c>
      <c r="J106" s="207"/>
      <c r="K106" s="207"/>
    </row>
    <row r="107" spans="2:11" x14ac:dyDescent="0.25">
      <c r="B107" s="3"/>
      <c r="C107" s="4"/>
      <c r="D107" s="5"/>
    </row>
    <row r="108" spans="2:11" x14ac:dyDescent="0.25">
      <c r="B108" s="3"/>
      <c r="C108" s="4"/>
      <c r="D108" s="5"/>
    </row>
    <row r="109" spans="2:11" ht="35.25" customHeight="1" x14ac:dyDescent="0.25">
      <c r="B109" s="3"/>
      <c r="C109" s="4"/>
      <c r="D109" s="5"/>
      <c r="I109" s="63" t="s">
        <v>5</v>
      </c>
      <c r="J109" s="217">
        <f>J35</f>
        <v>0</v>
      </c>
      <c r="K109" s="218"/>
    </row>
    <row r="111" spans="2:11" ht="19.5" customHeight="1" x14ac:dyDescent="0.25">
      <c r="B111" s="155" t="s">
        <v>210</v>
      </c>
      <c r="C111" s="155"/>
      <c r="D111" s="155"/>
      <c r="E111" s="155"/>
      <c r="F111" s="155"/>
      <c r="G111" s="155"/>
      <c r="H111" s="155"/>
      <c r="I111" s="155"/>
      <c r="J111" s="155"/>
      <c r="K111" s="155"/>
    </row>
    <row r="112" spans="2:11" ht="19.5" customHeight="1" x14ac:dyDescent="0.25">
      <c r="B112" s="155" t="s">
        <v>211</v>
      </c>
      <c r="C112" s="155"/>
      <c r="D112" s="155"/>
      <c r="E112" s="155"/>
      <c r="F112" s="155"/>
      <c r="G112" s="155"/>
      <c r="H112" s="155"/>
      <c r="I112" s="155"/>
      <c r="J112" s="155"/>
      <c r="K112" s="155"/>
    </row>
    <row r="114" spans="2:11" ht="14.25" customHeight="1" x14ac:dyDescent="0.25">
      <c r="B114" s="145" t="s">
        <v>154</v>
      </c>
      <c r="C114" s="145"/>
      <c r="D114" s="145"/>
      <c r="E114" s="145"/>
      <c r="F114" s="145"/>
      <c r="G114" s="145"/>
      <c r="H114" s="145"/>
      <c r="I114" s="145"/>
      <c r="J114" s="145"/>
      <c r="K114" s="145"/>
    </row>
    <row r="116" spans="2:11" x14ac:dyDescent="0.25">
      <c r="B116" s="19" t="s">
        <v>50</v>
      </c>
      <c r="C116" s="162" t="s">
        <v>51</v>
      </c>
      <c r="D116" s="162"/>
      <c r="E116" s="162"/>
      <c r="F116" s="142" t="str">
        <f>IF($J$6="1° TRIMESTRE (ENE-FEB-MAR)","ENERO",IF($J$6="2° TRIMESTRE (ABR-MAY-JUN)","ABRIL",IF($J$6="3° TRIMESTRE (JUL-AGO-SEP)","JULIO",IF($J$6="4° TRIMESTRE (OCT-NOV-DIC)","OCTUBRE",""))))</f>
        <v>ENERO</v>
      </c>
      <c r="G116" s="143"/>
      <c r="H116" s="142" t="str">
        <f>IF($J$6="1° TRIMESTRE (ENE-FEB-MAR)","FEBRERO",IF($J$6="2° TRIMESTRE (ABR-MAY-JUN)","MAYO",IF($J$6="3° TRIMESTRE (JUL-AGO-SEP)","AGOSTO",IF($J$6="4° TRIMESTRE (OCT-NOV-DIC)","NOVIEMBRE",""))))</f>
        <v>FEBRERO</v>
      </c>
      <c r="I116" s="143"/>
      <c r="J116" s="142" t="str">
        <f>IF($J$6="1° TRIMESTRE (ENE-FEB-MAR)","MARZO",IF($J$6="2° TRIMESTRE (ABR-MAY-JUN)","JUNIO",IF($J$6="3° TRIMESTRE (JUL-AGO-SEP)","SEPTIEMBRE",IF($J$6="4° TRIMESTRE (OCT-NOV-DIC)","DICIEMBRE",""))))</f>
        <v>MARZO</v>
      </c>
      <c r="K116" s="143"/>
    </row>
    <row r="117" spans="2:11" x14ac:dyDescent="0.25">
      <c r="B117" s="19" t="s">
        <v>60</v>
      </c>
      <c r="C117" s="146" t="s">
        <v>53</v>
      </c>
      <c r="D117" s="146"/>
      <c r="E117" s="146"/>
      <c r="F117" s="118"/>
      <c r="G117" s="119"/>
      <c r="H117" s="118"/>
      <c r="I117" s="119"/>
      <c r="J117" s="118"/>
      <c r="K117" s="119"/>
    </row>
    <row r="118" spans="2:11" x14ac:dyDescent="0.25">
      <c r="B118" s="19" t="s">
        <v>61</v>
      </c>
      <c r="C118" s="196" t="s">
        <v>52</v>
      </c>
      <c r="D118" s="196"/>
      <c r="E118" s="196"/>
      <c r="F118" s="118"/>
      <c r="G118" s="119"/>
      <c r="H118" s="118"/>
      <c r="I118" s="119"/>
      <c r="J118" s="118"/>
      <c r="K118" s="119"/>
    </row>
    <row r="119" spans="2:11" x14ac:dyDescent="0.25">
      <c r="B119" s="19" t="s">
        <v>62</v>
      </c>
      <c r="C119" s="122" t="s">
        <v>54</v>
      </c>
      <c r="D119" s="122"/>
      <c r="E119" s="122"/>
      <c r="F119" s="118"/>
      <c r="G119" s="119"/>
      <c r="H119" s="118"/>
      <c r="I119" s="119"/>
      <c r="J119" s="118"/>
      <c r="K119" s="119"/>
    </row>
    <row r="120" spans="2:11" x14ac:dyDescent="0.25">
      <c r="B120" s="19" t="s">
        <v>63</v>
      </c>
      <c r="C120" s="122" t="s">
        <v>55</v>
      </c>
      <c r="D120" s="122"/>
      <c r="E120" s="122"/>
      <c r="F120" s="118"/>
      <c r="G120" s="119"/>
      <c r="H120" s="118"/>
      <c r="I120" s="119"/>
      <c r="J120" s="118"/>
      <c r="K120" s="119"/>
    </row>
    <row r="121" spans="2:11" x14ac:dyDescent="0.25">
      <c r="B121" s="19" t="s">
        <v>64</v>
      </c>
      <c r="C121" s="146" t="s">
        <v>56</v>
      </c>
      <c r="D121" s="146"/>
      <c r="E121" s="146"/>
      <c r="F121" s="118"/>
      <c r="G121" s="119"/>
      <c r="H121" s="118"/>
      <c r="I121" s="119"/>
      <c r="J121" s="118"/>
      <c r="K121" s="119"/>
    </row>
    <row r="122" spans="2:11" x14ac:dyDescent="0.25">
      <c r="B122" s="19" t="s">
        <v>65</v>
      </c>
      <c r="C122" s="146" t="s">
        <v>57</v>
      </c>
      <c r="D122" s="146"/>
      <c r="E122" s="146"/>
      <c r="F122" s="118"/>
      <c r="G122" s="119"/>
      <c r="H122" s="118"/>
      <c r="I122" s="119"/>
      <c r="J122" s="118"/>
      <c r="K122" s="119"/>
    </row>
    <row r="123" spans="2:11" x14ac:dyDescent="0.25">
      <c r="B123" s="19" t="s">
        <v>66</v>
      </c>
      <c r="C123" s="122" t="s">
        <v>58</v>
      </c>
      <c r="D123" s="122"/>
      <c r="E123" s="122"/>
      <c r="F123" s="118"/>
      <c r="G123" s="119"/>
      <c r="H123" s="118"/>
      <c r="I123" s="119"/>
      <c r="J123" s="118"/>
      <c r="K123" s="119"/>
    </row>
    <row r="124" spans="2:11" x14ac:dyDescent="0.25">
      <c r="B124" s="19" t="s">
        <v>67</v>
      </c>
      <c r="C124" s="122" t="s">
        <v>59</v>
      </c>
      <c r="D124" s="122"/>
      <c r="E124" s="122"/>
      <c r="F124" s="118"/>
      <c r="G124" s="119"/>
      <c r="H124" s="118"/>
      <c r="I124" s="119"/>
      <c r="J124" s="118"/>
      <c r="K124" s="119"/>
    </row>
    <row r="125" spans="2:11" x14ac:dyDescent="0.25">
      <c r="B125" s="19"/>
      <c r="C125" s="127" t="s">
        <v>68</v>
      </c>
      <c r="D125" s="127"/>
      <c r="E125" s="127"/>
      <c r="F125" s="128">
        <f>SUM(F116:G124)</f>
        <v>0</v>
      </c>
      <c r="G125" s="128"/>
      <c r="H125" s="128">
        <f>SUM(H116:I124)</f>
        <v>0</v>
      </c>
      <c r="I125" s="128"/>
      <c r="J125" s="128">
        <f>SUM(J116:K124)</f>
        <v>0</v>
      </c>
      <c r="K125" s="128"/>
    </row>
    <row r="126" spans="2:11" ht="23.25" customHeight="1" x14ac:dyDescent="0.25">
      <c r="B126" s="19"/>
      <c r="C126" s="121" t="s">
        <v>169</v>
      </c>
      <c r="D126" s="121"/>
      <c r="E126" s="121"/>
      <c r="F126" s="123">
        <f>SUM(F125:K125)</f>
        <v>0</v>
      </c>
      <c r="G126" s="124"/>
      <c r="H126" s="124"/>
      <c r="I126" s="124"/>
      <c r="J126" s="124"/>
      <c r="K126" s="125"/>
    </row>
    <row r="127" spans="2:11" ht="0.75" customHeight="1" x14ac:dyDescent="0.25">
      <c r="B127" s="3"/>
      <c r="C127" s="22"/>
      <c r="D127" s="25"/>
      <c r="E127" s="26"/>
      <c r="F127" s="126" t="str">
        <f>IF(F125&lt;&gt;SUM(F89:G89),"Revisar valor inferior según *",
 IF(F126&gt;F94,"Revisar valor superior según *", " "))</f>
        <v xml:space="preserve"> </v>
      </c>
      <c r="G127" s="126"/>
      <c r="H127" s="126" t="str">
        <f>IF(H125&lt;&gt;SUM(H89:I89),"Revisar valor inferior según *",
 IF(H126&gt;H93,"Revisar valor superior según *", " "))</f>
        <v xml:space="preserve"> </v>
      </c>
      <c r="I127" s="126"/>
      <c r="J127" s="126" t="str">
        <f>IF(J125&lt;&gt;SUM(J89:K89),"Revisar valor inferior según *",
 IF(J126&gt;J93,"Revisar valor superior según *", " "))</f>
        <v xml:space="preserve"> </v>
      </c>
      <c r="K127" s="126"/>
    </row>
    <row r="128" spans="2:11" ht="13.5" customHeight="1" x14ac:dyDescent="0.25">
      <c r="B128" s="3"/>
      <c r="C128" s="4"/>
      <c r="D128" s="5"/>
      <c r="F128" s="27"/>
      <c r="G128" s="27"/>
      <c r="H128" s="28"/>
      <c r="I128" s="28"/>
      <c r="J128" s="27"/>
      <c r="K128" s="27"/>
    </row>
    <row r="129" spans="2:11" ht="31.5" customHeight="1" x14ac:dyDescent="0.25">
      <c r="B129" s="195" t="s">
        <v>215</v>
      </c>
      <c r="C129" s="195"/>
      <c r="D129" s="195"/>
      <c r="E129" s="195"/>
      <c r="F129" s="195"/>
      <c r="G129" s="195"/>
      <c r="H129" s="195"/>
      <c r="I129" s="195"/>
      <c r="J129" s="195"/>
      <c r="K129" s="195"/>
    </row>
    <row r="132" spans="2:11" x14ac:dyDescent="0.25">
      <c r="B132" s="155" t="s">
        <v>212</v>
      </c>
      <c r="C132" s="155"/>
      <c r="D132" s="155"/>
      <c r="E132" s="155"/>
      <c r="F132" s="155"/>
      <c r="G132" s="155"/>
      <c r="H132" s="155"/>
      <c r="I132" s="155"/>
      <c r="J132" s="155"/>
      <c r="K132" s="155"/>
    </row>
    <row r="134" spans="2:11" x14ac:dyDescent="0.25">
      <c r="B134" s="178" t="s">
        <v>213</v>
      </c>
      <c r="C134" s="178"/>
      <c r="D134" s="178"/>
      <c r="E134" s="178"/>
      <c r="F134" s="178"/>
      <c r="G134" s="178"/>
      <c r="H134" s="178"/>
      <c r="I134" s="178"/>
      <c r="J134" s="178"/>
      <c r="K134" s="178"/>
    </row>
    <row r="136" spans="2:11" x14ac:dyDescent="0.25">
      <c r="B136" s="75" t="s">
        <v>50</v>
      </c>
      <c r="C136" s="162" t="s">
        <v>51</v>
      </c>
      <c r="D136" s="162"/>
      <c r="E136" s="162"/>
      <c r="F136" s="142" t="str">
        <f>IF($J$6="1° TRIMESTRE (ENE-FEB-MAR)","ENERO",IF($J$6="2° TRIMESTRE (ABR-MAY-JUN)","ABRIL",IF($J$6="3° TRIMESTRE (JUL-AGO-SEP)","JULIO",IF($J$6="4° TRIMESTRE (OCT-NOV-DIC)","OCTUBRE",""))))</f>
        <v>ENERO</v>
      </c>
      <c r="G136" s="143"/>
      <c r="H136" s="142" t="str">
        <f>IF($J$6="1° TRIMESTRE (ENE-FEB-MAR)","FEBRERO",IF($J$6="2° TRIMESTRE (ABR-MAY-JUN)","MAYO",IF($J$6="3° TRIMESTRE (JUL-AGO-SEP)","AGOSTO",IF($J$6="4° TRIMESTRE (OCT-NOV-DIC)","NOVIEMBRE",""))))</f>
        <v>FEBRERO</v>
      </c>
      <c r="I136" s="143"/>
      <c r="J136" s="142" t="str">
        <f>IF($J$6="1° TRIMESTRE (ENE-FEB-MAR)","MARZO",IF($J$6="2° TRIMESTRE (ABR-MAY-JUN)","JUNIO",IF($J$6="3° TRIMESTRE (JUL-AGO-SEP)","SEPTIEMBRE",IF($J$6="4° TRIMESTRE (OCT-NOV-DIC)","DICIEMBRE",""))))</f>
        <v>MARZO</v>
      </c>
      <c r="K136" s="143"/>
    </row>
    <row r="137" spans="2:11" x14ac:dyDescent="0.25">
      <c r="B137" s="75" t="s">
        <v>60</v>
      </c>
      <c r="C137" s="146" t="s">
        <v>53</v>
      </c>
      <c r="D137" s="146"/>
      <c r="E137" s="146"/>
      <c r="F137" s="118"/>
      <c r="G137" s="119"/>
      <c r="H137" s="118"/>
      <c r="I137" s="119"/>
      <c r="J137" s="118"/>
      <c r="K137" s="119"/>
    </row>
    <row r="138" spans="2:11" x14ac:dyDescent="0.25">
      <c r="B138" s="75" t="s">
        <v>61</v>
      </c>
      <c r="C138" s="196" t="s">
        <v>52</v>
      </c>
      <c r="D138" s="196"/>
      <c r="E138" s="196"/>
      <c r="F138" s="118"/>
      <c r="G138" s="119"/>
      <c r="H138" s="118"/>
      <c r="I138" s="119"/>
      <c r="J138" s="118"/>
      <c r="K138" s="119"/>
    </row>
    <row r="139" spans="2:11" x14ac:dyDescent="0.25">
      <c r="B139" s="75" t="s">
        <v>62</v>
      </c>
      <c r="C139" s="122" t="s">
        <v>54</v>
      </c>
      <c r="D139" s="122"/>
      <c r="E139" s="122"/>
      <c r="F139" s="118"/>
      <c r="G139" s="119"/>
      <c r="H139" s="118"/>
      <c r="I139" s="119"/>
      <c r="J139" s="118"/>
      <c r="K139" s="119"/>
    </row>
    <row r="140" spans="2:11" x14ac:dyDescent="0.25">
      <c r="B140" s="75" t="s">
        <v>63</v>
      </c>
      <c r="C140" s="122" t="s">
        <v>55</v>
      </c>
      <c r="D140" s="122"/>
      <c r="E140" s="122"/>
      <c r="F140" s="118"/>
      <c r="G140" s="119"/>
      <c r="H140" s="118"/>
      <c r="I140" s="119"/>
      <c r="J140" s="118"/>
      <c r="K140" s="119"/>
    </row>
    <row r="141" spans="2:11" x14ac:dyDescent="0.25">
      <c r="B141" s="75" t="s">
        <v>64</v>
      </c>
      <c r="C141" s="146" t="s">
        <v>56</v>
      </c>
      <c r="D141" s="146"/>
      <c r="E141" s="146"/>
      <c r="F141" s="118"/>
      <c r="G141" s="119"/>
      <c r="H141" s="118"/>
      <c r="I141" s="119"/>
      <c r="J141" s="118"/>
      <c r="K141" s="119"/>
    </row>
    <row r="142" spans="2:11" x14ac:dyDescent="0.25">
      <c r="B142" s="75" t="s">
        <v>65</v>
      </c>
      <c r="C142" s="146" t="s">
        <v>57</v>
      </c>
      <c r="D142" s="146"/>
      <c r="E142" s="146"/>
      <c r="F142" s="118"/>
      <c r="G142" s="119"/>
      <c r="H142" s="118"/>
      <c r="I142" s="119"/>
      <c r="J142" s="118"/>
      <c r="K142" s="119"/>
    </row>
    <row r="143" spans="2:11" x14ac:dyDescent="0.25">
      <c r="B143" s="75" t="s">
        <v>66</v>
      </c>
      <c r="C143" s="122" t="s">
        <v>58</v>
      </c>
      <c r="D143" s="122"/>
      <c r="E143" s="122"/>
      <c r="F143" s="118"/>
      <c r="G143" s="119"/>
      <c r="H143" s="118"/>
      <c r="I143" s="119"/>
      <c r="J143" s="118"/>
      <c r="K143" s="119"/>
    </row>
    <row r="144" spans="2:11" x14ac:dyDescent="0.25">
      <c r="B144" s="75" t="s">
        <v>67</v>
      </c>
      <c r="C144" s="122" t="s">
        <v>59</v>
      </c>
      <c r="D144" s="122"/>
      <c r="E144" s="122"/>
      <c r="F144" s="118"/>
      <c r="G144" s="119"/>
      <c r="H144" s="118"/>
      <c r="I144" s="119"/>
      <c r="J144" s="118"/>
      <c r="K144" s="119"/>
    </row>
    <row r="145" spans="2:11" x14ac:dyDescent="0.25">
      <c r="B145" s="75"/>
      <c r="C145" s="127" t="s">
        <v>68</v>
      </c>
      <c r="D145" s="127"/>
      <c r="E145" s="127"/>
      <c r="F145" s="128">
        <f>SUM(F136:G144)</f>
        <v>0</v>
      </c>
      <c r="G145" s="128"/>
      <c r="H145" s="128">
        <f>SUM(H136:I144)</f>
        <v>0</v>
      </c>
      <c r="I145" s="128"/>
      <c r="J145" s="128">
        <f>SUM(J136:K144)</f>
        <v>0</v>
      </c>
      <c r="K145" s="128"/>
    </row>
    <row r="146" spans="2:11" x14ac:dyDescent="0.25">
      <c r="B146" s="75"/>
      <c r="C146" s="121" t="s">
        <v>169</v>
      </c>
      <c r="D146" s="121"/>
      <c r="E146" s="121"/>
      <c r="F146" s="123">
        <f>SUM(F145:K145)</f>
        <v>0</v>
      </c>
      <c r="G146" s="124"/>
      <c r="H146" s="124"/>
      <c r="I146" s="124"/>
      <c r="J146" s="124"/>
      <c r="K146" s="125"/>
    </row>
    <row r="147" spans="2:11" x14ac:dyDescent="0.25">
      <c r="B147" s="3"/>
      <c r="C147" s="4"/>
      <c r="D147" s="5"/>
      <c r="F147" s="126" t="str">
        <f>IF(F145&lt;&gt;SUM(F96:G96),"Revisar valor inferior según *","")</f>
        <v/>
      </c>
      <c r="G147" s="126"/>
      <c r="H147" s="126" t="str">
        <f>IF(H145&lt;&gt;SUM(H96:I96),"Revisar valor inferior según *","")</f>
        <v/>
      </c>
      <c r="I147" s="126"/>
      <c r="J147" s="126" t="str">
        <f>IF(J145&lt;&gt;SUM(J96:K96),"Revisar valor inferior según *","")</f>
        <v/>
      </c>
      <c r="K147" s="126"/>
    </row>
    <row r="149" spans="2:11" x14ac:dyDescent="0.25">
      <c r="B149" s="120" t="s">
        <v>214</v>
      </c>
      <c r="C149" s="120"/>
      <c r="D149" s="120"/>
      <c r="E149" s="120"/>
      <c r="F149" s="120"/>
      <c r="G149" s="120"/>
      <c r="H149" s="120"/>
      <c r="I149" s="120"/>
      <c r="J149" s="120"/>
      <c r="K149" s="120"/>
    </row>
    <row r="150" spans="2:11" x14ac:dyDescent="0.25">
      <c r="B150" s="81"/>
      <c r="C150" s="81"/>
      <c r="D150" s="81"/>
      <c r="E150" s="81"/>
      <c r="F150" s="81"/>
      <c r="G150" s="81"/>
      <c r="H150" s="81"/>
      <c r="I150" s="81"/>
      <c r="J150" s="81"/>
      <c r="K150" s="81"/>
    </row>
    <row r="151" spans="2:11" x14ac:dyDescent="0.25">
      <c r="B151" s="81"/>
      <c r="C151" s="81"/>
      <c r="D151" s="81"/>
      <c r="E151" s="81"/>
      <c r="F151" s="81"/>
      <c r="G151" s="81"/>
      <c r="H151" s="81"/>
      <c r="I151" s="81"/>
      <c r="J151" s="81"/>
      <c r="K151" s="81"/>
    </row>
    <row r="152" spans="2:11" x14ac:dyDescent="0.25">
      <c r="B152" s="81"/>
      <c r="C152" s="81"/>
      <c r="D152" s="81"/>
      <c r="E152" s="81"/>
      <c r="F152" s="81"/>
      <c r="G152" s="81"/>
      <c r="H152" s="81"/>
      <c r="I152" s="81"/>
      <c r="J152" s="81"/>
      <c r="K152" s="81"/>
    </row>
    <row r="154" spans="2:11" ht="19.5" customHeight="1" x14ac:dyDescent="0.25">
      <c r="B154" s="155" t="s">
        <v>193</v>
      </c>
      <c r="C154" s="155"/>
      <c r="D154" s="155"/>
      <c r="E154" s="155"/>
      <c r="F154" s="155"/>
      <c r="G154" s="155"/>
      <c r="H154" s="155"/>
      <c r="I154" s="155"/>
      <c r="J154" s="155"/>
      <c r="K154" s="155"/>
    </row>
    <row r="156" spans="2:11" ht="30.75" customHeight="1" x14ac:dyDescent="0.25">
      <c r="B156" s="141" t="s">
        <v>151</v>
      </c>
      <c r="C156" s="141"/>
      <c r="D156" s="141"/>
      <c r="E156" s="141"/>
      <c r="F156" s="141"/>
      <c r="G156" s="141"/>
      <c r="H156" s="141"/>
      <c r="I156" s="141"/>
      <c r="J156" s="141"/>
    </row>
    <row r="158" spans="2:11" ht="18.75" customHeight="1" x14ac:dyDescent="0.25">
      <c r="F158" s="142" t="str">
        <f>IF($J$6="1° TRIMESTRE (ENE-FEB-MAR)","1° TRIMESTRE",IF($J$6="2° TRIMESTRE (ABR-MAY-JUN)","2° TRIMESTRE",IF($J$6="3° TRIMESTRE (JUL-AGO-SEP)","3° TRIMESTRE",IF($J$6="4° TRIMESTRE (OCT-NOV-DIC)","4° TRIMESTRE",""))))</f>
        <v>1° TRIMESTRE</v>
      </c>
      <c r="G158" s="313"/>
      <c r="H158" s="313"/>
      <c r="I158" s="313"/>
      <c r="J158" s="313"/>
      <c r="K158" s="143"/>
    </row>
    <row r="159" spans="2:11" ht="31.5" customHeight="1" x14ac:dyDescent="0.25">
      <c r="B159" s="179" t="s">
        <v>71</v>
      </c>
      <c r="C159" s="181" t="s">
        <v>72</v>
      </c>
      <c r="D159" s="183" t="s">
        <v>149</v>
      </c>
      <c r="E159" s="183" t="s">
        <v>73</v>
      </c>
      <c r="F159" s="115" t="s">
        <v>69</v>
      </c>
      <c r="G159" s="116"/>
      <c r="H159" s="117"/>
      <c r="I159" s="115" t="s">
        <v>70</v>
      </c>
      <c r="J159" s="116"/>
      <c r="K159" s="117"/>
    </row>
    <row r="160" spans="2:11" ht="49.5" customHeight="1" x14ac:dyDescent="0.25">
      <c r="B160" s="180"/>
      <c r="C160" s="182"/>
      <c r="D160" s="184"/>
      <c r="E160" s="184"/>
      <c r="F160" s="29" t="s">
        <v>190</v>
      </c>
      <c r="G160" s="29" t="s">
        <v>191</v>
      </c>
      <c r="H160" s="30" t="s">
        <v>188</v>
      </c>
      <c r="I160" s="29" t="s">
        <v>190</v>
      </c>
      <c r="J160" s="29" t="s">
        <v>191</v>
      </c>
      <c r="K160" s="30" t="s">
        <v>189</v>
      </c>
    </row>
    <row r="161" spans="2:19" x14ac:dyDescent="0.25">
      <c r="B161" s="19" t="s">
        <v>175</v>
      </c>
      <c r="C161" s="31" t="s">
        <v>98</v>
      </c>
      <c r="D161" s="39"/>
      <c r="E161" s="39"/>
      <c r="F161" s="40"/>
      <c r="G161" s="40"/>
      <c r="H161" s="32">
        <f>F161+G161</f>
        <v>0</v>
      </c>
      <c r="I161" s="39"/>
      <c r="J161" s="39"/>
      <c r="K161" s="33">
        <f>I161+J161</f>
        <v>0</v>
      </c>
    </row>
    <row r="162" spans="2:19" x14ac:dyDescent="0.25">
      <c r="B162" s="19" t="s">
        <v>176</v>
      </c>
      <c r="C162" s="31" t="s">
        <v>155</v>
      </c>
      <c r="D162" s="39"/>
      <c r="E162" s="39"/>
      <c r="F162" s="40"/>
      <c r="G162" s="40"/>
      <c r="H162" s="32">
        <f>F162+G162</f>
        <v>0</v>
      </c>
      <c r="I162" s="39"/>
      <c r="J162" s="39"/>
      <c r="K162" s="33">
        <f>I162+J162</f>
        <v>0</v>
      </c>
    </row>
    <row r="163" spans="2:19" x14ac:dyDescent="0.25">
      <c r="B163" s="19" t="s">
        <v>177</v>
      </c>
      <c r="C163" s="31" t="s">
        <v>108</v>
      </c>
      <c r="D163" s="39"/>
      <c r="E163" s="39"/>
      <c r="F163" s="40"/>
      <c r="G163" s="40"/>
      <c r="H163" s="32">
        <f>F163+G163</f>
        <v>0</v>
      </c>
      <c r="I163" s="39"/>
      <c r="J163" s="39"/>
      <c r="K163" s="33">
        <f>I163+J163</f>
        <v>0</v>
      </c>
    </row>
    <row r="164" spans="2:19" x14ac:dyDescent="0.25">
      <c r="B164" s="19" t="s">
        <v>178</v>
      </c>
      <c r="C164" s="31" t="s">
        <v>109</v>
      </c>
      <c r="D164" s="39"/>
      <c r="E164" s="39"/>
      <c r="F164" s="40"/>
      <c r="G164" s="40"/>
      <c r="H164" s="32">
        <f t="shared" ref="H164:H184" si="4">F164+G164</f>
        <v>0</v>
      </c>
      <c r="I164" s="39"/>
      <c r="J164" s="39"/>
      <c r="K164" s="33">
        <f t="shared" ref="K164:K183" si="5">I164+J164</f>
        <v>0</v>
      </c>
    </row>
    <row r="165" spans="2:19" x14ac:dyDescent="0.25">
      <c r="B165" s="19" t="s">
        <v>179</v>
      </c>
      <c r="C165" s="31" t="s">
        <v>117</v>
      </c>
      <c r="D165" s="39"/>
      <c r="E165" s="39"/>
      <c r="F165" s="40"/>
      <c r="G165" s="40"/>
      <c r="H165" s="32">
        <f t="shared" si="4"/>
        <v>0</v>
      </c>
      <c r="I165" s="39"/>
      <c r="J165" s="39"/>
      <c r="K165" s="33">
        <f t="shared" si="5"/>
        <v>0</v>
      </c>
    </row>
    <row r="166" spans="2:19" x14ac:dyDescent="0.25">
      <c r="B166" s="19" t="s">
        <v>180</v>
      </c>
      <c r="C166" s="31" t="s">
        <v>99</v>
      </c>
      <c r="D166" s="39"/>
      <c r="E166" s="39"/>
      <c r="F166" s="40"/>
      <c r="G166" s="40"/>
      <c r="H166" s="32">
        <f t="shared" si="4"/>
        <v>0</v>
      </c>
      <c r="I166" s="39"/>
      <c r="J166" s="39"/>
      <c r="K166" s="33">
        <f t="shared" si="5"/>
        <v>0</v>
      </c>
    </row>
    <row r="167" spans="2:19" x14ac:dyDescent="0.25">
      <c r="B167" s="19" t="s">
        <v>181</v>
      </c>
      <c r="C167" s="31" t="s">
        <v>112</v>
      </c>
      <c r="D167" s="39"/>
      <c r="E167" s="39"/>
      <c r="F167" s="40"/>
      <c r="G167" s="40"/>
      <c r="H167" s="32">
        <f t="shared" si="4"/>
        <v>0</v>
      </c>
      <c r="I167" s="39"/>
      <c r="J167" s="39"/>
      <c r="K167" s="33">
        <f t="shared" si="5"/>
        <v>0</v>
      </c>
    </row>
    <row r="168" spans="2:19" x14ac:dyDescent="0.25">
      <c r="B168" s="19" t="s">
        <v>182</v>
      </c>
      <c r="C168" s="31" t="s">
        <v>113</v>
      </c>
      <c r="D168" s="39"/>
      <c r="E168" s="39"/>
      <c r="F168" s="40"/>
      <c r="G168" s="40"/>
      <c r="H168" s="32">
        <f t="shared" si="4"/>
        <v>0</v>
      </c>
      <c r="I168" s="39"/>
      <c r="J168" s="39"/>
      <c r="K168" s="33">
        <f t="shared" si="5"/>
        <v>0</v>
      </c>
    </row>
    <row r="169" spans="2:19" x14ac:dyDescent="0.25">
      <c r="B169" s="19" t="s">
        <v>183</v>
      </c>
      <c r="C169" s="31" t="s">
        <v>110</v>
      </c>
      <c r="D169" s="39"/>
      <c r="E169" s="39"/>
      <c r="F169" s="40"/>
      <c r="G169" s="40"/>
      <c r="H169" s="32">
        <f t="shared" si="4"/>
        <v>0</v>
      </c>
      <c r="I169" s="39"/>
      <c r="J169" s="39"/>
      <c r="K169" s="33">
        <f t="shared" si="5"/>
        <v>0</v>
      </c>
    </row>
    <row r="170" spans="2:19" x14ac:dyDescent="0.25">
      <c r="B170" s="19" t="s">
        <v>83</v>
      </c>
      <c r="C170" s="31" t="s">
        <v>106</v>
      </c>
      <c r="D170" s="39"/>
      <c r="E170" s="39"/>
      <c r="F170" s="40"/>
      <c r="G170" s="40"/>
      <c r="H170" s="32">
        <f t="shared" si="4"/>
        <v>0</v>
      </c>
      <c r="I170" s="39"/>
      <c r="J170" s="39"/>
      <c r="K170" s="33">
        <f t="shared" si="5"/>
        <v>0</v>
      </c>
    </row>
    <row r="171" spans="2:19" x14ac:dyDescent="0.25">
      <c r="B171" s="19" t="s">
        <v>84</v>
      </c>
      <c r="C171" s="31" t="s">
        <v>114</v>
      </c>
      <c r="D171" s="39"/>
      <c r="E171" s="39"/>
      <c r="F171" s="40"/>
      <c r="G171" s="40"/>
      <c r="H171" s="32">
        <f t="shared" si="4"/>
        <v>0</v>
      </c>
      <c r="I171" s="39"/>
      <c r="J171" s="39"/>
      <c r="K171" s="33">
        <f t="shared" si="5"/>
        <v>0</v>
      </c>
    </row>
    <row r="172" spans="2:19" x14ac:dyDescent="0.25">
      <c r="B172" s="19" t="s">
        <v>85</v>
      </c>
      <c r="C172" s="31" t="s">
        <v>107</v>
      </c>
      <c r="D172" s="39"/>
      <c r="E172" s="39"/>
      <c r="F172" s="40"/>
      <c r="G172" s="40"/>
      <c r="H172" s="32">
        <f t="shared" si="4"/>
        <v>0</v>
      </c>
      <c r="I172" s="39"/>
      <c r="J172" s="39"/>
      <c r="K172" s="33">
        <f t="shared" si="5"/>
        <v>0</v>
      </c>
    </row>
    <row r="173" spans="2:19" x14ac:dyDescent="0.25">
      <c r="B173" s="19" t="s">
        <v>86</v>
      </c>
      <c r="C173" s="31" t="s">
        <v>101</v>
      </c>
      <c r="D173" s="39"/>
      <c r="E173" s="39"/>
      <c r="F173" s="40"/>
      <c r="G173" s="40"/>
      <c r="H173" s="32">
        <f t="shared" si="4"/>
        <v>0</v>
      </c>
      <c r="I173" s="39"/>
      <c r="J173" s="39"/>
      <c r="K173" s="33">
        <f t="shared" si="5"/>
        <v>0</v>
      </c>
    </row>
    <row r="174" spans="2:19" x14ac:dyDescent="0.25">
      <c r="B174" s="19" t="s">
        <v>87</v>
      </c>
      <c r="C174" s="31" t="s">
        <v>111</v>
      </c>
      <c r="D174" s="39"/>
      <c r="E174" s="39"/>
      <c r="F174" s="40"/>
      <c r="G174" s="40"/>
      <c r="H174" s="32">
        <f t="shared" si="4"/>
        <v>0</v>
      </c>
      <c r="I174" s="39"/>
      <c r="J174" s="39"/>
      <c r="K174" s="33">
        <f t="shared" si="5"/>
        <v>0</v>
      </c>
    </row>
    <row r="175" spans="2:19" x14ac:dyDescent="0.25">
      <c r="B175" s="19" t="s">
        <v>88</v>
      </c>
      <c r="C175" s="31" t="s">
        <v>115</v>
      </c>
      <c r="D175" s="39"/>
      <c r="E175" s="39"/>
      <c r="F175" s="40"/>
      <c r="G175" s="40"/>
      <c r="H175" s="32">
        <f t="shared" si="4"/>
        <v>0</v>
      </c>
      <c r="I175" s="39"/>
      <c r="J175" s="39"/>
      <c r="K175" s="33">
        <f t="shared" si="5"/>
        <v>0</v>
      </c>
      <c r="N175" s="42"/>
      <c r="O175" s="42"/>
      <c r="P175" s="42"/>
      <c r="Q175" s="42"/>
      <c r="R175" s="42"/>
      <c r="S175" s="42"/>
    </row>
    <row r="176" spans="2:19" x14ac:dyDescent="0.25">
      <c r="B176" s="19" t="s">
        <v>89</v>
      </c>
      <c r="C176" s="31" t="s">
        <v>116</v>
      </c>
      <c r="D176" s="39"/>
      <c r="E176" s="39"/>
      <c r="F176" s="40"/>
      <c r="G176" s="40"/>
      <c r="H176" s="32">
        <f t="shared" si="4"/>
        <v>0</v>
      </c>
      <c r="I176" s="39"/>
      <c r="J176" s="39"/>
      <c r="K176" s="33">
        <f t="shared" si="5"/>
        <v>0</v>
      </c>
    </row>
    <row r="177" spans="2:11" x14ac:dyDescent="0.25">
      <c r="B177" s="19" t="s">
        <v>90</v>
      </c>
      <c r="C177" s="31" t="s">
        <v>105</v>
      </c>
      <c r="D177" s="39"/>
      <c r="E177" s="39"/>
      <c r="F177" s="40"/>
      <c r="G177" s="40"/>
      <c r="H177" s="32">
        <f t="shared" si="4"/>
        <v>0</v>
      </c>
      <c r="I177" s="39"/>
      <c r="J177" s="39"/>
      <c r="K177" s="33">
        <f t="shared" si="5"/>
        <v>0</v>
      </c>
    </row>
    <row r="178" spans="2:11" x14ac:dyDescent="0.25">
      <c r="B178" s="19" t="s">
        <v>91</v>
      </c>
      <c r="C178" s="31" t="s">
        <v>102</v>
      </c>
      <c r="D178" s="39"/>
      <c r="E178" s="39"/>
      <c r="F178" s="40"/>
      <c r="G178" s="40"/>
      <c r="H178" s="32">
        <f t="shared" si="4"/>
        <v>0</v>
      </c>
      <c r="I178" s="39"/>
      <c r="J178" s="39"/>
      <c r="K178" s="33">
        <f t="shared" si="5"/>
        <v>0</v>
      </c>
    </row>
    <row r="179" spans="2:11" x14ac:dyDescent="0.25">
      <c r="B179" s="19" t="s">
        <v>92</v>
      </c>
      <c r="C179" s="31" t="s">
        <v>103</v>
      </c>
      <c r="D179" s="39"/>
      <c r="E179" s="39"/>
      <c r="F179" s="40"/>
      <c r="G179" s="40"/>
      <c r="H179" s="32">
        <f t="shared" si="4"/>
        <v>0</v>
      </c>
      <c r="I179" s="39"/>
      <c r="J179" s="39"/>
      <c r="K179" s="33">
        <f t="shared" si="5"/>
        <v>0</v>
      </c>
    </row>
    <row r="180" spans="2:11" x14ac:dyDescent="0.25">
      <c r="B180" s="19" t="s">
        <v>93</v>
      </c>
      <c r="C180" s="31" t="s">
        <v>118</v>
      </c>
      <c r="D180" s="39"/>
      <c r="E180" s="39"/>
      <c r="F180" s="40"/>
      <c r="G180" s="40"/>
      <c r="H180" s="32">
        <f t="shared" si="4"/>
        <v>0</v>
      </c>
      <c r="I180" s="39"/>
      <c r="J180" s="39"/>
      <c r="K180" s="33">
        <f t="shared" si="5"/>
        <v>0</v>
      </c>
    </row>
    <row r="181" spans="2:11" x14ac:dyDescent="0.25">
      <c r="B181" s="19" t="s">
        <v>94</v>
      </c>
      <c r="C181" s="31" t="s">
        <v>100</v>
      </c>
      <c r="D181" s="39"/>
      <c r="E181" s="39"/>
      <c r="F181" s="40"/>
      <c r="G181" s="40"/>
      <c r="H181" s="32">
        <f t="shared" si="4"/>
        <v>0</v>
      </c>
      <c r="I181" s="39"/>
      <c r="J181" s="39"/>
      <c r="K181" s="33">
        <f t="shared" si="5"/>
        <v>0</v>
      </c>
    </row>
    <row r="182" spans="2:11" x14ac:dyDescent="0.25">
      <c r="B182" s="19" t="s">
        <v>95</v>
      </c>
      <c r="C182" s="31" t="s">
        <v>156</v>
      </c>
      <c r="D182" s="39"/>
      <c r="E182" s="39"/>
      <c r="F182" s="40"/>
      <c r="G182" s="40"/>
      <c r="H182" s="32">
        <f t="shared" si="4"/>
        <v>0</v>
      </c>
      <c r="I182" s="39"/>
      <c r="J182" s="39"/>
      <c r="K182" s="33">
        <f t="shared" si="5"/>
        <v>0</v>
      </c>
    </row>
    <row r="183" spans="2:11" x14ac:dyDescent="0.25">
      <c r="B183" s="19" t="s">
        <v>96</v>
      </c>
      <c r="C183" s="31" t="s">
        <v>119</v>
      </c>
      <c r="D183" s="39"/>
      <c r="E183" s="39"/>
      <c r="F183" s="40"/>
      <c r="G183" s="40"/>
      <c r="H183" s="32">
        <f t="shared" si="4"/>
        <v>0</v>
      </c>
      <c r="I183" s="39"/>
      <c r="J183" s="39"/>
      <c r="K183" s="33">
        <f t="shared" si="5"/>
        <v>0</v>
      </c>
    </row>
    <row r="184" spans="2:11" x14ac:dyDescent="0.25">
      <c r="B184" s="19" t="s">
        <v>97</v>
      </c>
      <c r="C184" s="31" t="s">
        <v>104</v>
      </c>
      <c r="D184" s="39"/>
      <c r="E184" s="39"/>
      <c r="F184" s="40"/>
      <c r="G184" s="40"/>
      <c r="H184" s="32">
        <f t="shared" si="4"/>
        <v>0</v>
      </c>
      <c r="I184" s="39"/>
      <c r="J184" s="39"/>
      <c r="K184" s="33">
        <f>I184+J184</f>
        <v>0</v>
      </c>
    </row>
    <row r="185" spans="2:11" ht="30" x14ac:dyDescent="0.25">
      <c r="B185" s="34" t="s">
        <v>120</v>
      </c>
      <c r="C185" s="35" t="s">
        <v>147</v>
      </c>
      <c r="D185" s="36">
        <f>SUM(D161:D184)</f>
        <v>0</v>
      </c>
      <c r="E185" s="36">
        <f>SUM(E161:E184)</f>
        <v>0</v>
      </c>
      <c r="F185" s="48">
        <f>SUM(F161:F184)</f>
        <v>0</v>
      </c>
      <c r="G185" s="48">
        <f>SUM(G161:G184)</f>
        <v>0</v>
      </c>
      <c r="H185" s="23">
        <f>F185+G185</f>
        <v>0</v>
      </c>
      <c r="I185" s="74">
        <f>SUM(I161:I184)</f>
        <v>0</v>
      </c>
      <c r="J185" s="82">
        <f>SUM(J161:J184)</f>
        <v>0</v>
      </c>
      <c r="K185" s="49">
        <f>I185+J185</f>
        <v>0</v>
      </c>
    </row>
    <row r="186" spans="2:11" ht="15" customHeight="1" x14ac:dyDescent="0.25">
      <c r="B186" s="213"/>
      <c r="C186" s="166" t="s">
        <v>199</v>
      </c>
      <c r="D186" s="167"/>
      <c r="E186" s="168"/>
      <c r="G186" s="66"/>
      <c r="H186" s="67">
        <f>F40+G40+H40+I40+J40+K40</f>
        <v>0</v>
      </c>
      <c r="J186" s="66"/>
      <c r="K186" s="68">
        <f>F94</f>
        <v>0</v>
      </c>
    </row>
    <row r="187" spans="2:11" ht="96" customHeight="1" x14ac:dyDescent="0.25">
      <c r="B187" s="213"/>
      <c r="C187" s="163" t="s">
        <v>148</v>
      </c>
      <c r="D187" s="164"/>
      <c r="E187" s="165"/>
      <c r="F187" s="175" t="str">
        <f>IF(SUM(F40:K40)=H185,"Coincide con el monto global de ventas de servicios postales (Item I.1.1) del trimestre.","Revisar valores: No coincide con el monto global de ventas de servicios postales (Item I.1.1) del trimestre."  )</f>
        <v>Coincide con el monto global de ventas de servicios postales (Item I.1.1) del trimestre.</v>
      </c>
      <c r="G187" s="176"/>
      <c r="H187" s="177"/>
      <c r="I187" s="175" t="str">
        <f>IF(F94=K185,"Coincide con el monto global de ventas de servicios postales (Item I.1.1) del trimestre.","Revisar valores: No coincide con el monto global de ventas de servicios postales (Item I.1.1) del trimestre.")</f>
        <v>Coincide con el monto global de ventas de servicios postales (Item I.1.1) del trimestre.</v>
      </c>
      <c r="J187" s="176"/>
      <c r="K187" s="177"/>
    </row>
    <row r="189" spans="2:11" ht="31.5" customHeight="1" x14ac:dyDescent="0.25">
      <c r="I189" s="63" t="s">
        <v>5</v>
      </c>
      <c r="J189" s="217">
        <f>J35</f>
        <v>0</v>
      </c>
      <c r="K189" s="218"/>
    </row>
    <row r="194" spans="2:15" ht="18.75" customHeight="1" x14ac:dyDescent="0.25">
      <c r="B194" s="155" t="s">
        <v>194</v>
      </c>
      <c r="C194" s="155"/>
      <c r="D194" s="155"/>
      <c r="E194" s="155"/>
      <c r="F194" s="155"/>
      <c r="G194" s="155"/>
      <c r="H194" s="155"/>
      <c r="I194" s="155"/>
      <c r="J194" s="155"/>
      <c r="K194" s="155"/>
    </row>
    <row r="196" spans="2:15" ht="93" customHeight="1" x14ac:dyDescent="0.25">
      <c r="B196" s="141" t="s">
        <v>152</v>
      </c>
      <c r="C196" s="141"/>
      <c r="D196" s="141"/>
      <c r="E196" s="141"/>
      <c r="F196" s="141"/>
      <c r="G196" s="141"/>
      <c r="H196" s="141"/>
      <c r="I196" s="141"/>
      <c r="J196" s="141"/>
    </row>
    <row r="198" spans="2:15" x14ac:dyDescent="0.25">
      <c r="B198" s="3"/>
      <c r="C198" s="4"/>
      <c r="D198" s="5"/>
      <c r="H198" s="186" t="str">
        <f>IF($J$6="1° TRIMESTRE (ENE-FEB-MAR)","1° TRIMESTRE",IF($J$6="2° TRIMESTRE (ABR-MAY-JUN)","2° TRIMESTRE",IF($J$6="3° TRIMESTRE (JUL-AGO-SEP)","3° TRIMESTRE",IF($J$6="4° TRIMESTRE (OCT-NOV-DIC)","4° TRIMESTRE",""))))</f>
        <v>1° TRIMESTRE</v>
      </c>
      <c r="I198" s="187"/>
      <c r="J198" s="187"/>
      <c r="K198" s="188"/>
    </row>
    <row r="199" spans="2:15" x14ac:dyDescent="0.25">
      <c r="B199" s="191">
        <v>5</v>
      </c>
      <c r="C199" s="219" t="s">
        <v>121</v>
      </c>
      <c r="D199" s="220"/>
      <c r="E199" s="220"/>
      <c r="F199" s="220"/>
      <c r="G199" s="221"/>
      <c r="H199" s="172" t="s">
        <v>216</v>
      </c>
      <c r="I199" s="173"/>
      <c r="J199" s="173"/>
      <c r="K199" s="174"/>
    </row>
    <row r="200" spans="2:15" ht="30.75" customHeight="1" x14ac:dyDescent="0.25">
      <c r="B200" s="191"/>
      <c r="C200" s="222"/>
      <c r="D200" s="223"/>
      <c r="E200" s="223"/>
      <c r="F200" s="223"/>
      <c r="G200" s="224"/>
      <c r="H200" s="189" t="s">
        <v>232</v>
      </c>
      <c r="I200" s="190"/>
      <c r="J200" s="166" t="s">
        <v>233</v>
      </c>
      <c r="K200" s="194"/>
      <c r="M200" s="43"/>
      <c r="N200" s="43"/>
      <c r="O200" s="43"/>
    </row>
    <row r="201" spans="2:15" x14ac:dyDescent="0.25">
      <c r="B201" s="19" t="s">
        <v>122</v>
      </c>
      <c r="C201" s="171" t="s">
        <v>29</v>
      </c>
      <c r="D201" s="171"/>
      <c r="E201" s="171"/>
      <c r="F201" s="171"/>
      <c r="G201" s="171"/>
      <c r="H201" s="169"/>
      <c r="I201" s="170"/>
      <c r="J201" s="169"/>
      <c r="K201" s="170"/>
      <c r="M201" s="44"/>
      <c r="N201" s="192"/>
      <c r="O201" s="192"/>
    </row>
    <row r="202" spans="2:15" x14ac:dyDescent="0.25">
      <c r="B202" s="19" t="s">
        <v>123</v>
      </c>
      <c r="C202" s="171" t="s">
        <v>30</v>
      </c>
      <c r="D202" s="171"/>
      <c r="E202" s="171"/>
      <c r="F202" s="171"/>
      <c r="G202" s="171"/>
      <c r="H202" s="169"/>
      <c r="I202" s="170"/>
      <c r="J202" s="169"/>
      <c r="K202" s="170"/>
      <c r="M202" s="44"/>
      <c r="N202" s="192"/>
      <c r="O202" s="192"/>
    </row>
    <row r="203" spans="2:15" x14ac:dyDescent="0.25">
      <c r="B203" s="19" t="s">
        <v>124</v>
      </c>
      <c r="C203" s="171" t="s">
        <v>31</v>
      </c>
      <c r="D203" s="171"/>
      <c r="E203" s="171"/>
      <c r="F203" s="171"/>
      <c r="G203" s="171"/>
      <c r="H203" s="169"/>
      <c r="I203" s="170"/>
      <c r="J203" s="169"/>
      <c r="K203" s="170"/>
      <c r="M203" s="44"/>
      <c r="N203" s="192"/>
      <c r="O203" s="192"/>
    </row>
    <row r="204" spans="2:15" x14ac:dyDescent="0.25">
      <c r="B204" s="19" t="s">
        <v>125</v>
      </c>
      <c r="C204" s="171" t="s">
        <v>32</v>
      </c>
      <c r="D204" s="171"/>
      <c r="E204" s="171"/>
      <c r="F204" s="171"/>
      <c r="G204" s="171"/>
      <c r="H204" s="169"/>
      <c r="I204" s="170"/>
      <c r="J204" s="169"/>
      <c r="K204" s="170"/>
      <c r="M204" s="44"/>
      <c r="N204" s="192"/>
      <c r="O204" s="192"/>
    </row>
    <row r="205" spans="2:15" x14ac:dyDescent="0.25">
      <c r="B205" s="19" t="s">
        <v>126</v>
      </c>
      <c r="C205" s="171" t="s">
        <v>33</v>
      </c>
      <c r="D205" s="171"/>
      <c r="E205" s="171"/>
      <c r="F205" s="171"/>
      <c r="G205" s="171"/>
      <c r="H205" s="169"/>
      <c r="I205" s="170"/>
      <c r="J205" s="169"/>
      <c r="K205" s="170"/>
      <c r="M205" s="44"/>
      <c r="N205" s="192"/>
      <c r="O205" s="192"/>
    </row>
    <row r="206" spans="2:15" x14ac:dyDescent="0.25">
      <c r="B206" s="19" t="s">
        <v>127</v>
      </c>
      <c r="C206" s="171" t="s">
        <v>202</v>
      </c>
      <c r="D206" s="171"/>
      <c r="E206" s="171"/>
      <c r="F206" s="171"/>
      <c r="G206" s="171"/>
      <c r="H206" s="169"/>
      <c r="I206" s="170"/>
      <c r="J206" s="169"/>
      <c r="K206" s="170"/>
      <c r="M206" s="44"/>
      <c r="N206" s="192"/>
      <c r="O206" s="192"/>
    </row>
    <row r="207" spans="2:15" x14ac:dyDescent="0.25">
      <c r="B207" s="19" t="s">
        <v>128</v>
      </c>
      <c r="C207" s="171" t="s">
        <v>203</v>
      </c>
      <c r="D207" s="171"/>
      <c r="E207" s="171"/>
      <c r="F207" s="171"/>
      <c r="G207" s="171"/>
      <c r="H207" s="169"/>
      <c r="I207" s="170"/>
      <c r="J207" s="169"/>
      <c r="K207" s="170"/>
      <c r="M207" s="44"/>
      <c r="N207" s="192"/>
      <c r="O207" s="192"/>
    </row>
    <row r="208" spans="2:15" x14ac:dyDescent="0.25">
      <c r="B208" s="19" t="s">
        <v>129</v>
      </c>
      <c r="C208" s="171" t="s">
        <v>201</v>
      </c>
      <c r="D208" s="171"/>
      <c r="E208" s="171"/>
      <c r="F208" s="171"/>
      <c r="G208" s="171"/>
      <c r="H208" s="169"/>
      <c r="I208" s="170"/>
      <c r="J208" s="169"/>
      <c r="K208" s="170"/>
      <c r="M208" s="44"/>
      <c r="N208" s="192"/>
      <c r="O208" s="192"/>
    </row>
    <row r="209" spans="2:15" x14ac:dyDescent="0.25">
      <c r="B209" s="19" t="s">
        <v>130</v>
      </c>
      <c r="C209" s="171" t="s">
        <v>34</v>
      </c>
      <c r="D209" s="171"/>
      <c r="E209" s="171"/>
      <c r="F209" s="171"/>
      <c r="G209" s="171"/>
      <c r="H209" s="169"/>
      <c r="I209" s="170"/>
      <c r="J209" s="169"/>
      <c r="K209" s="170"/>
      <c r="M209" s="44"/>
      <c r="N209" s="192"/>
      <c r="O209" s="192"/>
    </row>
    <row r="210" spans="2:15" x14ac:dyDescent="0.25">
      <c r="B210" s="19" t="s">
        <v>131</v>
      </c>
      <c r="C210" s="171" t="s">
        <v>35</v>
      </c>
      <c r="D210" s="171"/>
      <c r="E210" s="171"/>
      <c r="F210" s="171"/>
      <c r="G210" s="171"/>
      <c r="H210" s="169"/>
      <c r="I210" s="170"/>
      <c r="J210" s="169"/>
      <c r="K210" s="170"/>
      <c r="M210" s="44"/>
      <c r="N210" s="192"/>
      <c r="O210" s="192"/>
    </row>
    <row r="211" spans="2:15" x14ac:dyDescent="0.25">
      <c r="B211" s="19" t="s">
        <v>132</v>
      </c>
      <c r="C211" s="171" t="s">
        <v>36</v>
      </c>
      <c r="D211" s="171"/>
      <c r="E211" s="171"/>
      <c r="F211" s="171"/>
      <c r="G211" s="171"/>
      <c r="H211" s="169"/>
      <c r="I211" s="170"/>
      <c r="J211" s="169"/>
      <c r="K211" s="170"/>
      <c r="M211" s="44"/>
      <c r="N211" s="192"/>
      <c r="O211" s="192"/>
    </row>
    <row r="212" spans="2:15" ht="78.75" customHeight="1" x14ac:dyDescent="0.25">
      <c r="B212" s="19" t="s">
        <v>133</v>
      </c>
      <c r="C212" s="92" t="s">
        <v>239</v>
      </c>
      <c r="D212" s="110" t="s">
        <v>234</v>
      </c>
      <c r="E212" s="111" t="str">
        <f>+IF(D212="$/Kg","Especifiqué en las celdas grises a cuántos Kg equivale la producción Total Ocas. / Total Pactada definidas en el Módulo II (item 2.10)","")</f>
        <v/>
      </c>
      <c r="F212" s="112"/>
      <c r="G212" s="113"/>
      <c r="H212" s="169"/>
      <c r="I212" s="170"/>
      <c r="J212" s="169"/>
      <c r="K212" s="170"/>
      <c r="M212" s="44"/>
      <c r="N212" s="192"/>
      <c r="O212" s="192"/>
    </row>
    <row r="213" spans="2:15" ht="79.5" customHeight="1" x14ac:dyDescent="0.25">
      <c r="B213" s="19" t="s">
        <v>134</v>
      </c>
      <c r="C213" s="92" t="s">
        <v>37</v>
      </c>
      <c r="D213" s="93" t="s">
        <v>234</v>
      </c>
      <c r="E213" s="91" t="str">
        <f>+IF(D213="$/Kg","Especifiqué en la celdas grises a cuántos Kg equivale la producción Total Ocas. / Total Pactada definidas en el Módulo II (item 2.11)","")</f>
        <v/>
      </c>
      <c r="F213" s="37"/>
      <c r="G213" s="93"/>
      <c r="H213" s="169"/>
      <c r="I213" s="170"/>
      <c r="J213" s="169"/>
      <c r="K213" s="170"/>
      <c r="M213" s="44"/>
      <c r="N213" s="192"/>
      <c r="O213" s="192"/>
    </row>
    <row r="214" spans="2:15" x14ac:dyDescent="0.25">
      <c r="B214" s="79" t="s">
        <v>218</v>
      </c>
      <c r="C214" s="171" t="s">
        <v>238</v>
      </c>
      <c r="D214" s="171"/>
      <c r="E214" s="171"/>
      <c r="F214" s="171"/>
      <c r="G214" s="171"/>
      <c r="H214" s="169"/>
      <c r="I214" s="170"/>
      <c r="J214" s="169"/>
      <c r="K214" s="170"/>
      <c r="M214" s="44"/>
      <c r="N214" s="192"/>
      <c r="O214" s="192"/>
    </row>
    <row r="215" spans="2:15" ht="76.5" customHeight="1" x14ac:dyDescent="0.25">
      <c r="B215" s="79" t="s">
        <v>219</v>
      </c>
      <c r="C215" s="92" t="s">
        <v>237</v>
      </c>
      <c r="D215" s="93" t="s">
        <v>234</v>
      </c>
      <c r="E215" s="91" t="str">
        <f>+IF(D215="$/Kg","Especifiqué en las celdas grises a cuántos Kg equivale la producción Total Ocas. / Total Pactada definidas en el Módulo II (item 2.12.2)","")</f>
        <v/>
      </c>
      <c r="F215" s="37"/>
      <c r="G215" s="93"/>
      <c r="H215" s="169"/>
      <c r="I215" s="170"/>
      <c r="J215" s="169"/>
      <c r="K215" s="170"/>
      <c r="M215" s="44"/>
      <c r="N215" s="80"/>
      <c r="O215" s="80"/>
    </row>
    <row r="216" spans="2:15" x14ac:dyDescent="0.25">
      <c r="B216" s="19" t="s">
        <v>135</v>
      </c>
      <c r="C216" s="171" t="s">
        <v>39</v>
      </c>
      <c r="D216" s="171"/>
      <c r="E216" s="171"/>
      <c r="F216" s="171"/>
      <c r="G216" s="171"/>
      <c r="H216" s="169"/>
      <c r="I216" s="170"/>
      <c r="J216" s="169"/>
      <c r="K216" s="170"/>
      <c r="M216" s="44"/>
      <c r="N216" s="192"/>
      <c r="O216" s="192"/>
    </row>
    <row r="217" spans="2:15" x14ac:dyDescent="0.25">
      <c r="B217" s="87" t="s">
        <v>167</v>
      </c>
      <c r="C217" s="171" t="s">
        <v>43</v>
      </c>
      <c r="D217" s="171"/>
      <c r="E217" s="171"/>
      <c r="F217" s="171"/>
      <c r="G217" s="171"/>
      <c r="H217" s="169"/>
      <c r="I217" s="170"/>
      <c r="J217" s="169"/>
      <c r="K217" s="170"/>
      <c r="M217" s="44"/>
      <c r="N217" s="76"/>
      <c r="O217" s="76"/>
    </row>
    <row r="218" spans="2:15" x14ac:dyDescent="0.25">
      <c r="B218" s="94" t="s">
        <v>226</v>
      </c>
      <c r="C218" s="171" t="s">
        <v>235</v>
      </c>
      <c r="D218" s="171"/>
      <c r="E218" s="171"/>
      <c r="F218" s="171"/>
      <c r="G218" s="171"/>
      <c r="H218" s="169"/>
      <c r="I218" s="170"/>
      <c r="J218" s="169"/>
      <c r="K218" s="170"/>
      <c r="M218" s="44"/>
      <c r="N218" s="76"/>
      <c r="O218" s="76"/>
    </row>
    <row r="219" spans="2:15" ht="76.5" customHeight="1" x14ac:dyDescent="0.25">
      <c r="B219" s="94" t="s">
        <v>241</v>
      </c>
      <c r="C219" s="92" t="s">
        <v>236</v>
      </c>
      <c r="D219" s="93" t="s">
        <v>234</v>
      </c>
      <c r="E219" s="91" t="str">
        <f>+IF(D219="$/Kg","Especifiqué en las celdas grises a cuántos Kg equivale la producción Total Ocas. / Total Pactada definidas en el Módulo II (item 2.15.2)","")</f>
        <v/>
      </c>
      <c r="F219" s="37"/>
      <c r="G219" s="93"/>
      <c r="H219" s="169"/>
      <c r="I219" s="170"/>
      <c r="J219" s="169"/>
      <c r="K219" s="170"/>
      <c r="M219" s="44"/>
      <c r="N219" s="85"/>
      <c r="O219" s="85"/>
    </row>
    <row r="220" spans="2:15" ht="15" customHeight="1" x14ac:dyDescent="0.25">
      <c r="B220" s="105" t="s">
        <v>222</v>
      </c>
      <c r="C220" s="171" t="s">
        <v>41</v>
      </c>
      <c r="D220" s="171"/>
      <c r="E220" s="171"/>
      <c r="F220" s="171"/>
      <c r="G220" s="171"/>
      <c r="H220" s="169"/>
      <c r="I220" s="170"/>
      <c r="J220" s="169"/>
      <c r="K220" s="170"/>
      <c r="M220" s="44"/>
      <c r="N220" s="45"/>
      <c r="O220" s="45"/>
    </row>
    <row r="221" spans="2:15" ht="15" customHeight="1" x14ac:dyDescent="0.25">
      <c r="B221" s="105" t="s">
        <v>136</v>
      </c>
      <c r="C221" s="171" t="s">
        <v>42</v>
      </c>
      <c r="D221" s="171"/>
      <c r="E221" s="171"/>
      <c r="F221" s="171"/>
      <c r="G221" s="171"/>
      <c r="H221" s="169"/>
      <c r="I221" s="170"/>
      <c r="J221" s="169"/>
      <c r="K221" s="170"/>
      <c r="M221" s="44"/>
      <c r="N221" s="45"/>
      <c r="O221" s="45"/>
    </row>
    <row r="223" spans="2:15" ht="16.5" customHeight="1" x14ac:dyDescent="0.25">
      <c r="B223" s="300" t="s">
        <v>204</v>
      </c>
      <c r="C223" s="300"/>
      <c r="D223" s="300"/>
      <c r="E223" s="300"/>
      <c r="F223" s="300"/>
      <c r="G223" s="298"/>
      <c r="H223" s="299" t="s">
        <v>208</v>
      </c>
      <c r="I223" s="299"/>
      <c r="J223" s="314" t="s">
        <v>207</v>
      </c>
      <c r="K223" s="314"/>
    </row>
    <row r="224" spans="2:15" x14ac:dyDescent="0.25">
      <c r="B224" s="300"/>
      <c r="C224" s="300"/>
      <c r="D224" s="300"/>
      <c r="E224" s="300"/>
      <c r="F224" s="300"/>
      <c r="G224" s="298"/>
      <c r="H224" s="69" t="s">
        <v>205</v>
      </c>
      <c r="I224" s="69" t="s">
        <v>206</v>
      </c>
      <c r="J224" s="69" t="s">
        <v>205</v>
      </c>
      <c r="K224" s="69" t="s">
        <v>206</v>
      </c>
    </row>
    <row r="225" spans="2:11" ht="15" customHeight="1" x14ac:dyDescent="0.25">
      <c r="B225" s="300"/>
      <c r="C225" s="300"/>
      <c r="D225" s="300"/>
      <c r="E225" s="300"/>
      <c r="F225" s="300"/>
      <c r="G225" s="79" t="s">
        <v>170</v>
      </c>
      <c r="H225" s="72">
        <f>F40+H40+J40</f>
        <v>0</v>
      </c>
      <c r="I225" s="72">
        <f>G40+I40+K40</f>
        <v>0</v>
      </c>
      <c r="J225" s="72">
        <f>H201*(F75+H75+J75)+H202*(F76+H76+J76)+H203*(F77+H77+J77)+H204*(F78+H78+J78)+H205*(F79+H79+J79)+H206*(F80+H80+J80)+H207*(F81+H81+J81)+H208*(F82+H82+J82)+H209*(F83+H83+J83)+H210*(F84+H84+J84)+H211*(F85+H85+J85)+IF(E212&lt;&gt;"",F212*H212,H212*(F86+H86+J86))+IF(E213&lt;&gt;"",F213*H213,H213*(F87+H87+J87))+H214*(F90+H90+J90)+IF(E215&lt;&gt;"",F215*H215,H215*(F91+H91+J91))+H216*(F88+H88+J88)+H217*(F95+H95+J95)</f>
        <v>0</v>
      </c>
      <c r="K225" s="72">
        <f>J201*(G75+I75+K75)+J202*(G76+I76+K76)+J203*(G77+I77+K77)+J204*(G78+I78+K78)+J205*(G79+I79+K79)+J206*(G80+I80+K80)+J207*(G81+I81+K81)+J208*(G82+I82+K82)+J209*(G83+I83+K83)+J210*(G84+I84+K84)+J211*(G85+I85+K85)+IF(E212&lt;&gt;"",G212*J212,J212*(G86+I86+K86))+IF(E213&lt;&gt;"",G213*J213,J213*(G87+I87+K87))+J214*(G90+I90+K90)+IF(E215&lt;&gt;"",G215*J215,J215*(G91+I91+K91))+J216*(G88+I88+K88)+J217*(G95+I95+K95)</f>
        <v>0</v>
      </c>
    </row>
    <row r="226" spans="2:11" x14ac:dyDescent="0.25">
      <c r="B226" s="300"/>
      <c r="C226" s="300"/>
      <c r="D226" s="300"/>
      <c r="E226" s="300"/>
      <c r="F226" s="300"/>
      <c r="G226" s="79" t="s">
        <v>171</v>
      </c>
      <c r="H226" s="72">
        <f>F41+H41+J41</f>
        <v>0</v>
      </c>
      <c r="I226" s="72">
        <f>G41+I41+K41</f>
        <v>0</v>
      </c>
      <c r="J226" s="72">
        <f>H220*(F99+H99+J99)+H221*(F100+H100+J100)</f>
        <v>0</v>
      </c>
      <c r="K226" s="72">
        <f>J220*(G99+I99+K99)+J221*(G100+I100+K100)</f>
        <v>0</v>
      </c>
    </row>
    <row r="227" spans="2:11" x14ac:dyDescent="0.25">
      <c r="B227" s="300"/>
      <c r="C227" s="300"/>
      <c r="D227" s="300"/>
      <c r="E227" s="300"/>
      <c r="F227" s="300"/>
      <c r="G227" s="79" t="s">
        <v>173</v>
      </c>
      <c r="H227" s="72">
        <f>F43+H43+J43</f>
        <v>0</v>
      </c>
      <c r="I227" s="72">
        <f>G43+I43+K43</f>
        <v>0</v>
      </c>
      <c r="J227" s="96">
        <f>+H218*(F97+H97+J97)+IF(E219&lt;&gt;"",F219*H219,H219*(F98+H98+J98))</f>
        <v>0</v>
      </c>
      <c r="K227" s="96">
        <f>+J218*(G97+I97+K97)+IF(E219&lt;&gt;"",G219*J219,J219*(G98+I98+K98))</f>
        <v>0</v>
      </c>
    </row>
    <row r="228" spans="2:11" x14ac:dyDescent="0.25">
      <c r="B228" s="70"/>
      <c r="C228" s="70"/>
      <c r="D228" s="70"/>
      <c r="E228" s="70"/>
      <c r="G228" s="10"/>
      <c r="H228" s="71"/>
      <c r="I228" s="71"/>
      <c r="J228" s="71"/>
      <c r="K228" s="71"/>
    </row>
    <row r="230" spans="2:11" ht="48" customHeight="1" x14ac:dyDescent="0.25">
      <c r="B230" s="141" t="s">
        <v>150</v>
      </c>
      <c r="C230" s="141"/>
      <c r="D230" s="141"/>
      <c r="E230" s="141"/>
      <c r="F230" s="141"/>
      <c r="G230" s="141"/>
      <c r="H230" s="141"/>
      <c r="I230" s="141"/>
      <c r="J230" s="141"/>
    </row>
    <row r="231" spans="2:11" ht="48" customHeight="1" x14ac:dyDescent="0.25">
      <c r="B231" s="77"/>
      <c r="C231" s="77"/>
      <c r="D231" s="77"/>
      <c r="E231" s="77"/>
      <c r="F231" s="77"/>
      <c r="G231" s="77"/>
      <c r="H231" s="77"/>
      <c r="I231" s="77"/>
      <c r="J231" s="77"/>
    </row>
    <row r="232" spans="2:11" ht="48" customHeight="1" x14ac:dyDescent="0.25">
      <c r="B232" s="77"/>
      <c r="C232" s="77"/>
      <c r="D232" s="77"/>
      <c r="E232" s="77"/>
      <c r="F232" s="77"/>
      <c r="G232" s="77"/>
      <c r="H232" s="77"/>
      <c r="I232" s="77"/>
      <c r="J232" s="77"/>
    </row>
    <row r="234" spans="2:11" ht="21.75" customHeight="1" x14ac:dyDescent="0.25">
      <c r="B234" s="185" t="s">
        <v>137</v>
      </c>
      <c r="C234" s="185"/>
      <c r="D234" s="185"/>
      <c r="E234" s="185"/>
      <c r="F234" s="185"/>
      <c r="I234" s="63" t="s">
        <v>5</v>
      </c>
      <c r="J234" s="217">
        <f>J35</f>
        <v>0</v>
      </c>
      <c r="K234" s="218"/>
    </row>
    <row r="236" spans="2:11" ht="373.5" customHeight="1" x14ac:dyDescent="0.25">
      <c r="B236" s="210"/>
      <c r="C236" s="211"/>
      <c r="D236" s="211"/>
      <c r="E236" s="211"/>
      <c r="F236" s="211"/>
      <c r="G236" s="211"/>
      <c r="H236" s="211"/>
      <c r="I236" s="211"/>
      <c r="J236" s="211"/>
      <c r="K236" s="212"/>
    </row>
  </sheetData>
  <sheetProtection algorithmName="SHA-512" hashValue="DlSi8Gx2cQlM4NSh6eKC8MuZSgU+QBFqge1WkWQnDWmEW2fuEZ1FffOZ1lJTFvqm1kdBKfNTw6L0nodHbxZXcQ==" saltValue="HdtN2QDwaF2OwlEiO58dfw==" spinCount="100000" sheet="1" formatColumns="0"/>
  <dataConsolidate/>
  <mergeCells count="324">
    <mergeCell ref="A75:A88"/>
    <mergeCell ref="C97:E97"/>
    <mergeCell ref="C98:E98"/>
    <mergeCell ref="G223:G224"/>
    <mergeCell ref="H223:I223"/>
    <mergeCell ref="C220:G220"/>
    <mergeCell ref="B223:F227"/>
    <mergeCell ref="F147:G147"/>
    <mergeCell ref="C106:H106"/>
    <mergeCell ref="B92:E92"/>
    <mergeCell ref="A89:A91"/>
    <mergeCell ref="B93:E93"/>
    <mergeCell ref="B94:E94"/>
    <mergeCell ref="H221:I221"/>
    <mergeCell ref="H218:I218"/>
    <mergeCell ref="B154:K154"/>
    <mergeCell ref="F158:K158"/>
    <mergeCell ref="D159:D160"/>
    <mergeCell ref="H121:I121"/>
    <mergeCell ref="F122:G122"/>
    <mergeCell ref="J122:K122"/>
    <mergeCell ref="J223:K223"/>
    <mergeCell ref="J221:K221"/>
    <mergeCell ref="J215:K215"/>
    <mergeCell ref="H16:K16"/>
    <mergeCell ref="E11:K11"/>
    <mergeCell ref="C23:F23"/>
    <mergeCell ref="C68:E68"/>
    <mergeCell ref="C19:F19"/>
    <mergeCell ref="D45:E45"/>
    <mergeCell ref="C20:F20"/>
    <mergeCell ref="D46:E46"/>
    <mergeCell ref="D47:E47"/>
    <mergeCell ref="C27:F27"/>
    <mergeCell ref="C43:E43"/>
    <mergeCell ref="F47:K47"/>
    <mergeCell ref="C42:E42"/>
    <mergeCell ref="C44:E44"/>
    <mergeCell ref="C37:K37"/>
    <mergeCell ref="J35:K35"/>
    <mergeCell ref="F46:G46"/>
    <mergeCell ref="H46:I46"/>
    <mergeCell ref="J46:K46"/>
    <mergeCell ref="H55:I55"/>
    <mergeCell ref="J55:K55"/>
    <mergeCell ref="F57:K57"/>
    <mergeCell ref="C53:E53"/>
    <mergeCell ref="C54:E54"/>
    <mergeCell ref="C2:J2"/>
    <mergeCell ref="F52:G52"/>
    <mergeCell ref="F53:G53"/>
    <mergeCell ref="H27:K27"/>
    <mergeCell ref="F51:G51"/>
    <mergeCell ref="H28:K28"/>
    <mergeCell ref="C28:F28"/>
    <mergeCell ref="H23:K23"/>
    <mergeCell ref="H24:K24"/>
    <mergeCell ref="C24:F24"/>
    <mergeCell ref="C40:E40"/>
    <mergeCell ref="C41:E41"/>
    <mergeCell ref="C38:E39"/>
    <mergeCell ref="C33:K33"/>
    <mergeCell ref="J8:K8"/>
    <mergeCell ref="C4:G8"/>
    <mergeCell ref="J4:K4"/>
    <mergeCell ref="C11:D11"/>
    <mergeCell ref="C13:D13"/>
    <mergeCell ref="C16:D16"/>
    <mergeCell ref="E16:F16"/>
    <mergeCell ref="J6:K6"/>
    <mergeCell ref="H17:K20"/>
    <mergeCell ref="E13:K13"/>
    <mergeCell ref="C55:E55"/>
    <mergeCell ref="D56:E56"/>
    <mergeCell ref="C87:E87"/>
    <mergeCell ref="J56:K56"/>
    <mergeCell ref="B236:K236"/>
    <mergeCell ref="B186:B187"/>
    <mergeCell ref="B156:J156"/>
    <mergeCell ref="H93:I93"/>
    <mergeCell ref="J93:K93"/>
    <mergeCell ref="F94:K94"/>
    <mergeCell ref="H116:I116"/>
    <mergeCell ref="C221:G221"/>
    <mergeCell ref="J109:K109"/>
    <mergeCell ref="J117:K117"/>
    <mergeCell ref="J234:K234"/>
    <mergeCell ref="I105:K105"/>
    <mergeCell ref="C199:G200"/>
    <mergeCell ref="C96:E96"/>
    <mergeCell ref="J189:K189"/>
    <mergeCell ref="H217:I217"/>
    <mergeCell ref="J121:K121"/>
    <mergeCell ref="D57:E57"/>
    <mergeCell ref="J138:K138"/>
    <mergeCell ref="C142:E142"/>
    <mergeCell ref="H51:I51"/>
    <mergeCell ref="H52:I52"/>
    <mergeCell ref="J51:K51"/>
    <mergeCell ref="J52:K52"/>
    <mergeCell ref="J53:K53"/>
    <mergeCell ref="H54:I54"/>
    <mergeCell ref="C51:E51"/>
    <mergeCell ref="C52:E52"/>
    <mergeCell ref="H53:I53"/>
    <mergeCell ref="J54:K54"/>
    <mergeCell ref="F54:G54"/>
    <mergeCell ref="B38:B39"/>
    <mergeCell ref="I104:K104"/>
    <mergeCell ref="H38:I38"/>
    <mergeCell ref="J38:K38"/>
    <mergeCell ref="F38:G38"/>
    <mergeCell ref="C88:E88"/>
    <mergeCell ref="C100:E100"/>
    <mergeCell ref="C72:K72"/>
    <mergeCell ref="H120:I120"/>
    <mergeCell ref="C78:E78"/>
    <mergeCell ref="F120:G120"/>
    <mergeCell ref="C81:E81"/>
    <mergeCell ref="F93:G93"/>
    <mergeCell ref="C120:E120"/>
    <mergeCell ref="C95:E95"/>
    <mergeCell ref="C119:E119"/>
    <mergeCell ref="C118:E118"/>
    <mergeCell ref="C105:H105"/>
    <mergeCell ref="I106:K106"/>
    <mergeCell ref="C104:H104"/>
    <mergeCell ref="F55:G55"/>
    <mergeCell ref="B73:B74"/>
    <mergeCell ref="H118:I118"/>
    <mergeCell ref="H73:I73"/>
    <mergeCell ref="C124:E124"/>
    <mergeCell ref="C125:E125"/>
    <mergeCell ref="F121:G121"/>
    <mergeCell ref="B111:K111"/>
    <mergeCell ref="I103:J103"/>
    <mergeCell ref="N207:O207"/>
    <mergeCell ref="N204:O204"/>
    <mergeCell ref="N214:O214"/>
    <mergeCell ref="H208:I208"/>
    <mergeCell ref="N201:O201"/>
    <mergeCell ref="N202:O202"/>
    <mergeCell ref="N203:O203"/>
    <mergeCell ref="C204:G204"/>
    <mergeCell ref="C205:G205"/>
    <mergeCell ref="H206:I206"/>
    <mergeCell ref="J200:K200"/>
    <mergeCell ref="J201:K201"/>
    <mergeCell ref="J203:K203"/>
    <mergeCell ref="J127:K127"/>
    <mergeCell ref="H125:I125"/>
    <mergeCell ref="F124:G124"/>
    <mergeCell ref="I187:K187"/>
    <mergeCell ref="B129:K129"/>
    <mergeCell ref="F142:G142"/>
    <mergeCell ref="N216:O216"/>
    <mergeCell ref="N210:O210"/>
    <mergeCell ref="N211:O211"/>
    <mergeCell ref="N213:O213"/>
    <mergeCell ref="J204:K204"/>
    <mergeCell ref="N206:O206"/>
    <mergeCell ref="N208:O208"/>
    <mergeCell ref="N209:O209"/>
    <mergeCell ref="N212:O212"/>
    <mergeCell ref="J216:K216"/>
    <mergeCell ref="N205:O205"/>
    <mergeCell ref="B234:F234"/>
    <mergeCell ref="B230:J230"/>
    <mergeCell ref="C201:G201"/>
    <mergeCell ref="H198:K198"/>
    <mergeCell ref="J207:K207"/>
    <mergeCell ref="H200:I200"/>
    <mergeCell ref="H203:I203"/>
    <mergeCell ref="C202:G202"/>
    <mergeCell ref="C208:G208"/>
    <mergeCell ref="C209:G209"/>
    <mergeCell ref="B199:B200"/>
    <mergeCell ref="H205:I205"/>
    <mergeCell ref="J205:K205"/>
    <mergeCell ref="H211:I211"/>
    <mergeCell ref="J208:K208"/>
    <mergeCell ref="J211:K211"/>
    <mergeCell ref="J209:K209"/>
    <mergeCell ref="C210:G210"/>
    <mergeCell ref="C211:G211"/>
    <mergeCell ref="C214:G214"/>
    <mergeCell ref="J220:K220"/>
    <mergeCell ref="J217:K217"/>
    <mergeCell ref="J218:K218"/>
    <mergeCell ref="H216:I216"/>
    <mergeCell ref="F127:G127"/>
    <mergeCell ref="H127:I127"/>
    <mergeCell ref="F126:K126"/>
    <mergeCell ref="J140:K140"/>
    <mergeCell ref="F141:G141"/>
    <mergeCell ref="H142:I142"/>
    <mergeCell ref="J142:K142"/>
    <mergeCell ref="E159:E160"/>
    <mergeCell ref="C144:E144"/>
    <mergeCell ref="F144:G144"/>
    <mergeCell ref="C139:E139"/>
    <mergeCell ref="F139:G139"/>
    <mergeCell ref="H139:I139"/>
    <mergeCell ref="J139:K139"/>
    <mergeCell ref="F137:G137"/>
    <mergeCell ref="H137:I137"/>
    <mergeCell ref="J137:K137"/>
    <mergeCell ref="C138:E138"/>
    <mergeCell ref="F138:G138"/>
    <mergeCell ref="J141:K141"/>
    <mergeCell ref="H141:I141"/>
    <mergeCell ref="C137:E137"/>
    <mergeCell ref="C141:E141"/>
    <mergeCell ref="H138:I138"/>
    <mergeCell ref="H199:K199"/>
    <mergeCell ref="F187:H187"/>
    <mergeCell ref="B194:K194"/>
    <mergeCell ref="H201:I201"/>
    <mergeCell ref="H202:I202"/>
    <mergeCell ref="J202:K202"/>
    <mergeCell ref="H207:I207"/>
    <mergeCell ref="C203:G203"/>
    <mergeCell ref="C207:G207"/>
    <mergeCell ref="H204:I204"/>
    <mergeCell ref="B196:J196"/>
    <mergeCell ref="H220:I220"/>
    <mergeCell ref="C216:G216"/>
    <mergeCell ref="C218:G218"/>
    <mergeCell ref="C217:G217"/>
    <mergeCell ref="J214:K214"/>
    <mergeCell ref="C206:G206"/>
    <mergeCell ref="J206:K206"/>
    <mergeCell ref="H219:I219"/>
    <mergeCell ref="J219:K219"/>
    <mergeCell ref="H214:I214"/>
    <mergeCell ref="H215:I215"/>
    <mergeCell ref="H212:I212"/>
    <mergeCell ref="H209:I209"/>
    <mergeCell ref="H210:I210"/>
    <mergeCell ref="J213:K213"/>
    <mergeCell ref="H213:I213"/>
    <mergeCell ref="J212:K212"/>
    <mergeCell ref="J210:K210"/>
    <mergeCell ref="F123:G123"/>
    <mergeCell ref="C123:E123"/>
    <mergeCell ref="J123:K123"/>
    <mergeCell ref="C121:E121"/>
    <mergeCell ref="H122:I122"/>
    <mergeCell ref="H123:I123"/>
    <mergeCell ref="C187:E187"/>
    <mergeCell ref="H124:I124"/>
    <mergeCell ref="C186:E186"/>
    <mergeCell ref="J124:K124"/>
    <mergeCell ref="F125:G125"/>
    <mergeCell ref="B132:K132"/>
    <mergeCell ref="B134:K134"/>
    <mergeCell ref="C136:E136"/>
    <mergeCell ref="F136:G136"/>
    <mergeCell ref="C126:E126"/>
    <mergeCell ref="H136:I136"/>
    <mergeCell ref="J136:K136"/>
    <mergeCell ref="B159:B160"/>
    <mergeCell ref="C159:C160"/>
    <mergeCell ref="J125:K125"/>
    <mergeCell ref="C140:E140"/>
    <mergeCell ref="F140:G140"/>
    <mergeCell ref="H140:I140"/>
    <mergeCell ref="C89:E89"/>
    <mergeCell ref="C99:E99"/>
    <mergeCell ref="J116:K116"/>
    <mergeCell ref="C116:E116"/>
    <mergeCell ref="C117:E117"/>
    <mergeCell ref="J120:K120"/>
    <mergeCell ref="J119:K119"/>
    <mergeCell ref="F117:G117"/>
    <mergeCell ref="F118:G118"/>
    <mergeCell ref="J118:K118"/>
    <mergeCell ref="B114:K114"/>
    <mergeCell ref="H119:I119"/>
    <mergeCell ref="H117:I117"/>
    <mergeCell ref="C122:E122"/>
    <mergeCell ref="F116:G116"/>
    <mergeCell ref="F119:G119"/>
    <mergeCell ref="C103:H103"/>
    <mergeCell ref="C102:K102"/>
    <mergeCell ref="C90:E90"/>
    <mergeCell ref="C91:E91"/>
    <mergeCell ref="B112:K112"/>
    <mergeCell ref="F56:G56"/>
    <mergeCell ref="H56:I56"/>
    <mergeCell ref="C86:E86"/>
    <mergeCell ref="C79:E79"/>
    <mergeCell ref="C73:E74"/>
    <mergeCell ref="C75:E75"/>
    <mergeCell ref="C82:E82"/>
    <mergeCell ref="C83:E83"/>
    <mergeCell ref="C84:E84"/>
    <mergeCell ref="C85:E85"/>
    <mergeCell ref="C61:K61"/>
    <mergeCell ref="C62:K63"/>
    <mergeCell ref="F73:G73"/>
    <mergeCell ref="C76:E76"/>
    <mergeCell ref="C77:E77"/>
    <mergeCell ref="C66:E66"/>
    <mergeCell ref="C67:E67"/>
    <mergeCell ref="C80:E80"/>
    <mergeCell ref="J73:K73"/>
    <mergeCell ref="F159:H159"/>
    <mergeCell ref="I159:K159"/>
    <mergeCell ref="H144:I144"/>
    <mergeCell ref="J144:K144"/>
    <mergeCell ref="B149:K149"/>
    <mergeCell ref="C146:E146"/>
    <mergeCell ref="C143:E143"/>
    <mergeCell ref="F146:K146"/>
    <mergeCell ref="H147:I147"/>
    <mergeCell ref="J147:K147"/>
    <mergeCell ref="C145:E145"/>
    <mergeCell ref="F145:G145"/>
    <mergeCell ref="H145:I145"/>
    <mergeCell ref="J145:K145"/>
    <mergeCell ref="F143:G143"/>
    <mergeCell ref="H143:I143"/>
    <mergeCell ref="J143:K143"/>
  </mergeCells>
  <phoneticPr fontId="0" type="noConversion"/>
  <conditionalFormatting sqref="F187 I187 F127 H127 J127 F147 H147 J147">
    <cfRule type="notContainsText" priority="40" stopIfTrue="1" operator="notContains" text="Revisar">
      <formula>ISERROR(SEARCH("Revisar",F127))</formula>
    </cfRule>
    <cfRule type="containsText" dxfId="10" priority="41" stopIfTrue="1" operator="containsText" text="Revisar">
      <formula>NOT(ISERROR(SEARCH("Revisar",F127)))</formula>
    </cfRule>
  </conditionalFormatting>
  <conditionalFormatting sqref="G213">
    <cfRule type="expression" dxfId="9" priority="18" stopIfTrue="1">
      <formula>D213="$/Kg"</formula>
    </cfRule>
  </conditionalFormatting>
  <conditionalFormatting sqref="G215">
    <cfRule type="expression" dxfId="8" priority="15" stopIfTrue="1">
      <formula>$D$215="$/Kg"</formula>
    </cfRule>
  </conditionalFormatting>
  <conditionalFormatting sqref="G219">
    <cfRule type="expression" dxfId="7" priority="14" stopIfTrue="1">
      <formula>$D$219="$/Kg"</formula>
    </cfRule>
  </conditionalFormatting>
  <conditionalFormatting sqref="G212">
    <cfRule type="expression" dxfId="6" priority="13" stopIfTrue="1">
      <formula>$D$212="$/Kg"</formula>
    </cfRule>
  </conditionalFormatting>
  <conditionalFormatting sqref="F212">
    <cfRule type="expression" dxfId="5" priority="12" stopIfTrue="1">
      <formula>$E$212&lt;&gt;""</formula>
    </cfRule>
  </conditionalFormatting>
  <conditionalFormatting sqref="E213 E215 E219">
    <cfRule type="expression" dxfId="4" priority="11" stopIfTrue="1">
      <formula>#REF!&lt;&gt;""</formula>
    </cfRule>
  </conditionalFormatting>
  <conditionalFormatting sqref="F213">
    <cfRule type="expression" dxfId="3" priority="5" stopIfTrue="1">
      <formula>$E$213&lt;&gt;""</formula>
    </cfRule>
  </conditionalFormatting>
  <conditionalFormatting sqref="F215">
    <cfRule type="expression" dxfId="2" priority="4" stopIfTrue="1">
      <formula>$E$215&lt;&gt;""</formula>
    </cfRule>
  </conditionalFormatting>
  <conditionalFormatting sqref="F219">
    <cfRule type="expression" dxfId="1" priority="3" stopIfTrue="1">
      <formula>$E$219&lt;&gt;""</formula>
    </cfRule>
  </conditionalFormatting>
  <conditionalFormatting sqref="F67:F68">
    <cfRule type="expression" dxfId="0" priority="2">
      <formula>$F$66="NO"</formula>
    </cfRule>
  </conditionalFormatting>
  <dataValidations count="6">
    <dataValidation type="list" allowBlank="1" showInputMessage="1" showErrorMessage="1" errorTitle="ERROR" error="Debe seleccionar una opción de la Lista desplegable" sqref="D215 D219 D212:D213">
      <formula1>"&lt;Seleccione una Unidad de Medida para definir el Precio&gt;,$/Ud,$/Kg"</formula1>
    </dataValidation>
    <dataValidation type="list" allowBlank="1" showInputMessage="1" showErrorMessage="1" sqref="F66">
      <formula1>"SI,NO"</formula1>
    </dataValidation>
    <dataValidation type="list" allowBlank="1" showInputMessage="1" showErrorMessage="1" sqref="F67">
      <formula1>"Nacional,Internacional, Nacional e Internacional"</formula1>
    </dataValidation>
    <dataValidation type="list" allowBlank="1" showInputMessage="1" showErrorMessage="1" sqref="J6 H31:K31">
      <formula1>"1° TRIMESTRE (ENE-FEB-MAR),2° TRIMESTRE (ABR-MAY-JUN),3° TRIMESTRE (JUL-AGO-SEP),4° TRIMESTRE (OCT-NOV-DIC)"</formula1>
    </dataValidation>
    <dataValidation type="list" allowBlank="1" showInputMessage="1" showErrorMessage="1" sqref="J4:K4">
      <formula1>"2020,2021,2022,2023,2024,2025,2026,2027,2028,2029,2030"</formula1>
    </dataValidation>
    <dataValidation type="list" allowBlank="1" showInputMessage="1" showErrorMessage="1" sqref="J8:K8">
      <formula1>"ORIGINAL,RECTIFICATIVA"</formula1>
    </dataValidation>
  </dataValidations>
  <pageMargins left="0.70866141732283472" right="1.1023622047244095" top="0.74803149606299213" bottom="0.74803149606299213" header="0.31496062992125984" footer="0.31496062992125984"/>
  <pageSetup paperSize="9" scale="43" fitToHeight="6" orientation="portrait" r:id="rId1"/>
  <headerFooter>
    <oddHeader xml:space="preserve">&amp;L&amp;G&amp;C
&amp;16INFORMACIÓN ESTADÍSTICA&amp;R&amp;24F. V13&amp;11
HOJA &amp;P - &amp;N   </oddHeader>
    <oddFooter>&amp;LLa información solicitada se encuentra amparada por el secreto estadístico (Ley N° 17622)</oddFooter>
  </headerFooter>
  <rowBreaks count="3" manualBreakCount="3">
    <brk id="34" max="10" man="1"/>
    <brk id="108" max="10" man="1"/>
    <brk id="188" max="10"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B2:B18"/>
  <sheetViews>
    <sheetView workbookViewId="0">
      <selection activeCell="B9" sqref="B9:B10"/>
    </sheetView>
  </sheetViews>
  <sheetFormatPr baseColWidth="10" defaultColWidth="11.42578125" defaultRowHeight="15" x14ac:dyDescent="0.25"/>
  <cols>
    <col min="1" max="1" width="11.42578125" customWidth="1"/>
    <col min="2" max="2" width="30.85546875" customWidth="1"/>
  </cols>
  <sheetData>
    <row r="2" spans="2:2" x14ac:dyDescent="0.25">
      <c r="B2" t="s">
        <v>165</v>
      </c>
    </row>
    <row r="3" spans="2:2" x14ac:dyDescent="0.25">
      <c r="B3" t="s">
        <v>161</v>
      </c>
    </row>
    <row r="4" spans="2:2" x14ac:dyDescent="0.25">
      <c r="B4" t="s">
        <v>162</v>
      </c>
    </row>
    <row r="5" spans="2:2" x14ac:dyDescent="0.25">
      <c r="B5" t="s">
        <v>163</v>
      </c>
    </row>
    <row r="6" spans="2:2" x14ac:dyDescent="0.25">
      <c r="B6" t="s">
        <v>164</v>
      </c>
    </row>
    <row r="8" spans="2:2" x14ac:dyDescent="0.25">
      <c r="B8" t="s">
        <v>197</v>
      </c>
    </row>
    <row r="9" spans="2:2" x14ac:dyDescent="0.25">
      <c r="B9" t="s">
        <v>196</v>
      </c>
    </row>
    <row r="10" spans="2:2" x14ac:dyDescent="0.25">
      <c r="B10" t="s">
        <v>198</v>
      </c>
    </row>
    <row r="12" spans="2:2" x14ac:dyDescent="0.25">
      <c r="B12" t="s">
        <v>200</v>
      </c>
    </row>
    <row r="13" spans="2:2" x14ac:dyDescent="0.25">
      <c r="B13" s="73">
        <v>2015</v>
      </c>
    </row>
    <row r="14" spans="2:2" x14ac:dyDescent="0.25">
      <c r="B14" s="73">
        <v>2016</v>
      </c>
    </row>
    <row r="15" spans="2:2" x14ac:dyDescent="0.25">
      <c r="B15" s="73">
        <v>2017</v>
      </c>
    </row>
    <row r="16" spans="2:2" x14ac:dyDescent="0.25">
      <c r="B16" s="73">
        <v>2018</v>
      </c>
    </row>
    <row r="17" spans="2:2" x14ac:dyDescent="0.25">
      <c r="B17" s="73">
        <v>2019</v>
      </c>
    </row>
    <row r="18" spans="2:2" x14ac:dyDescent="0.25">
      <c r="B18" s="73">
        <v>2020</v>
      </c>
    </row>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C7:D30"/>
  <sheetViews>
    <sheetView workbookViewId="0">
      <selection activeCell="G15" sqref="G15"/>
    </sheetView>
  </sheetViews>
  <sheetFormatPr baseColWidth="10" defaultColWidth="11.42578125" defaultRowHeight="15" x14ac:dyDescent="0.25"/>
  <cols>
    <col min="1" max="3" width="11.42578125" customWidth="1"/>
    <col min="4" max="4" width="30.140625" customWidth="1"/>
  </cols>
  <sheetData>
    <row r="7" spans="3:4" x14ac:dyDescent="0.25">
      <c r="C7" s="1" t="s">
        <v>75</v>
      </c>
      <c r="D7" s="2" t="s">
        <v>98</v>
      </c>
    </row>
    <row r="8" spans="3:4" x14ac:dyDescent="0.25">
      <c r="C8" s="1" t="s">
        <v>74</v>
      </c>
      <c r="D8" s="2" t="s">
        <v>155</v>
      </c>
    </row>
    <row r="9" spans="3:4" x14ac:dyDescent="0.25">
      <c r="C9" s="1" t="s">
        <v>86</v>
      </c>
      <c r="D9" s="2" t="s">
        <v>108</v>
      </c>
    </row>
    <row r="10" spans="3:4" x14ac:dyDescent="0.25">
      <c r="C10" s="1" t="s">
        <v>87</v>
      </c>
      <c r="D10" s="2" t="s">
        <v>109</v>
      </c>
    </row>
    <row r="11" spans="3:4" x14ac:dyDescent="0.25">
      <c r="C11" s="1" t="s">
        <v>95</v>
      </c>
      <c r="D11" s="2" t="s">
        <v>117</v>
      </c>
    </row>
    <row r="12" spans="3:4" x14ac:dyDescent="0.25">
      <c r="C12" s="1" t="s">
        <v>76</v>
      </c>
      <c r="D12" s="2" t="s">
        <v>99</v>
      </c>
    </row>
    <row r="13" spans="3:4" x14ac:dyDescent="0.25">
      <c r="C13" s="1" t="s">
        <v>90</v>
      </c>
      <c r="D13" s="2" t="s">
        <v>112</v>
      </c>
    </row>
    <row r="14" spans="3:4" x14ac:dyDescent="0.25">
      <c r="C14" s="1" t="s">
        <v>91</v>
      </c>
      <c r="D14" s="2" t="s">
        <v>113</v>
      </c>
    </row>
    <row r="15" spans="3:4" x14ac:dyDescent="0.25">
      <c r="C15" s="1" t="s">
        <v>88</v>
      </c>
      <c r="D15" s="2" t="s">
        <v>110</v>
      </c>
    </row>
    <row r="16" spans="3:4" x14ac:dyDescent="0.25">
      <c r="C16" s="1" t="s">
        <v>84</v>
      </c>
      <c r="D16" s="2" t="s">
        <v>106</v>
      </c>
    </row>
    <row r="17" spans="3:4" x14ac:dyDescent="0.25">
      <c r="C17" s="1" t="s">
        <v>92</v>
      </c>
      <c r="D17" s="2" t="s">
        <v>114</v>
      </c>
    </row>
    <row r="18" spans="3:4" x14ac:dyDescent="0.25">
      <c r="C18" s="1" t="s">
        <v>85</v>
      </c>
      <c r="D18" s="2" t="s">
        <v>107</v>
      </c>
    </row>
    <row r="19" spans="3:4" x14ac:dyDescent="0.25">
      <c r="C19" s="1" t="s">
        <v>78</v>
      </c>
      <c r="D19" s="2" t="s">
        <v>101</v>
      </c>
    </row>
    <row r="20" spans="3:4" x14ac:dyDescent="0.25">
      <c r="C20" s="1" t="s">
        <v>89</v>
      </c>
      <c r="D20" s="2" t="s">
        <v>111</v>
      </c>
    </row>
    <row r="21" spans="3:4" x14ac:dyDescent="0.25">
      <c r="C21" s="1" t="s">
        <v>93</v>
      </c>
      <c r="D21" s="2" t="s">
        <v>115</v>
      </c>
    </row>
    <row r="22" spans="3:4" x14ac:dyDescent="0.25">
      <c r="C22" s="1" t="s">
        <v>94</v>
      </c>
      <c r="D22" s="2" t="s">
        <v>116</v>
      </c>
    </row>
    <row r="23" spans="3:4" x14ac:dyDescent="0.25">
      <c r="C23" s="1" t="s">
        <v>83</v>
      </c>
      <c r="D23" s="2" t="s">
        <v>105</v>
      </c>
    </row>
    <row r="24" spans="3:4" x14ac:dyDescent="0.25">
      <c r="C24" s="1" t="s">
        <v>79</v>
      </c>
      <c r="D24" s="2" t="s">
        <v>102</v>
      </c>
    </row>
    <row r="25" spans="3:4" x14ac:dyDescent="0.25">
      <c r="C25" s="1" t="s">
        <v>80</v>
      </c>
      <c r="D25" s="2" t="s">
        <v>103</v>
      </c>
    </row>
    <row r="26" spans="3:4" x14ac:dyDescent="0.25">
      <c r="C26" s="1" t="s">
        <v>96</v>
      </c>
      <c r="D26" s="2" t="s">
        <v>118</v>
      </c>
    </row>
    <row r="27" spans="3:4" x14ac:dyDescent="0.25">
      <c r="C27" s="1" t="s">
        <v>77</v>
      </c>
      <c r="D27" s="2" t="s">
        <v>100</v>
      </c>
    </row>
    <row r="28" spans="3:4" x14ac:dyDescent="0.25">
      <c r="C28" s="1" t="s">
        <v>82</v>
      </c>
      <c r="D28" s="2" t="s">
        <v>156</v>
      </c>
    </row>
    <row r="29" spans="3:4" x14ac:dyDescent="0.25">
      <c r="C29" s="1" t="s">
        <v>97</v>
      </c>
      <c r="D29" s="2" t="s">
        <v>119</v>
      </c>
    </row>
    <row r="30" spans="3:4" x14ac:dyDescent="0.25">
      <c r="C30" s="1" t="s">
        <v>81</v>
      </c>
      <c r="D30" s="2" t="s">
        <v>104</v>
      </c>
    </row>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pstrehar</dc:creator>
  <cp:lastModifiedBy>Dawidziuk Ignacio Miguel</cp:lastModifiedBy>
  <cp:lastPrinted>2016-04-06T13:29:44Z</cp:lastPrinted>
  <dcterms:created xsi:type="dcterms:W3CDTF">2015-09-08T15:29:40Z</dcterms:created>
  <dcterms:modified xsi:type="dcterms:W3CDTF">2025-11-18T19:03:25Z</dcterms:modified>
</cp:coreProperties>
</file>